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Jm0026-smb5\総務部\各課専用\自治振興課\税財政担当（税）\40 課税状況調\令和７年度\20 HP掲載\02 公開データ\"/>
    </mc:Choice>
  </mc:AlternateContent>
  <xr:revisionPtr revIDLastSave="0" documentId="13_ncr:1_{47C425EE-DF4F-48FC-A813-826C219D17C9}" xr6:coauthVersionLast="47" xr6:coauthVersionMax="47" xr10:uidLastSave="{00000000-0000-0000-0000-000000000000}"/>
  <bookViews>
    <workbookView xWindow="5475" yWindow="285" windowWidth="21600" windowHeight="14820" tabRatio="815" xr2:uid="{00000000-000D-0000-FFFF-FFFF00000000}"/>
  </bookViews>
  <sheets>
    <sheet name="表紙" sheetId="20" r:id="rId1"/>
    <sheet name="目次" sheetId="23" r:id="rId2"/>
    <sheet name="①" sheetId="25" r:id="rId3"/>
    <sheet name="第一表～第四表" sheetId="11" r:id="rId4"/>
    <sheet name="第五表～第十三表" sheetId="13" r:id="rId5"/>
    <sheet name="第十四表～第十五表" sheetId="12" r:id="rId6"/>
    <sheet name="②" sheetId="26" r:id="rId7"/>
    <sheet name="国民健康保険税（料）" sheetId="15" r:id="rId8"/>
    <sheet name="③" sheetId="27" r:id="rId9"/>
    <sheet name="概要" sheetId="28" r:id="rId10"/>
  </sheets>
  <definedNames>
    <definedName name="_xlnm.Print_Area" localSheetId="7">'国民健康保険税（料）'!$A$1:$DC$37</definedName>
    <definedName name="_xlnm.Print_Area" localSheetId="3">'第一表～第四表'!$A$1:$EV$37</definedName>
    <definedName name="_xlnm.Print_Area" localSheetId="4">'第五表～第十三表'!$A$2:$FQ$38</definedName>
    <definedName name="_xlnm.Print_Area" localSheetId="5">'第十四表～第十五表'!$A$1:$NP$37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28" l="1"/>
  <c r="E97" i="28"/>
  <c r="E33" i="28" l="1"/>
  <c r="E32" i="28"/>
  <c r="E30" i="28"/>
  <c r="E29" i="28"/>
  <c r="F99" i="28"/>
  <c r="F98" i="28"/>
  <c r="F97" i="28"/>
  <c r="F96" i="28"/>
  <c r="F33" i="28"/>
  <c r="F32" i="28"/>
  <c r="F31" i="28"/>
  <c r="F30" i="28"/>
  <c r="F29" i="28"/>
  <c r="DQ36" i="13"/>
  <c r="DQ24" i="13"/>
  <c r="DQ37" i="13" s="1"/>
  <c r="DQ38" i="13" s="1"/>
  <c r="AW35" i="11" l="1"/>
  <c r="AW23" i="11"/>
  <c r="AQ35" i="11"/>
  <c r="AQ23" i="11"/>
  <c r="AW36" i="11" l="1"/>
  <c r="AW37" i="11" s="1"/>
  <c r="AQ36" i="11"/>
  <c r="AQ37" i="11" s="1"/>
  <c r="E21" i="28" l="1"/>
  <c r="E14" i="28"/>
  <c r="E10" i="28"/>
  <c r="CA8" i="15" l="1"/>
  <c r="BY35" i="15"/>
  <c r="BY23" i="15"/>
  <c r="BW35" i="15"/>
  <c r="BW23" i="15"/>
  <c r="BS35" i="15"/>
  <c r="BR35" i="15"/>
  <c r="BS23" i="15"/>
  <c r="BR23" i="15"/>
  <c r="BD35" i="15"/>
  <c r="BD23" i="15"/>
  <c r="BF8" i="15"/>
  <c r="BB35" i="15"/>
  <c r="BB23" i="15"/>
  <c r="AX35" i="15"/>
  <c r="AW35" i="15"/>
  <c r="AX23" i="15"/>
  <c r="AX36" i="15" s="1"/>
  <c r="AX37" i="15" s="1"/>
  <c r="AW23" i="15"/>
  <c r="BY36" i="15" l="1"/>
  <c r="BY37" i="15" s="1"/>
  <c r="BB36" i="15"/>
  <c r="BB37" i="15" s="1"/>
  <c r="BD36" i="15"/>
  <c r="BD37" i="15" s="1"/>
  <c r="BW36" i="15"/>
  <c r="BW37" i="15" s="1"/>
  <c r="BS36" i="15"/>
  <c r="BS37" i="15" s="1"/>
  <c r="AW36" i="15"/>
  <c r="AW37" i="15" s="1"/>
  <c r="BR36" i="15"/>
  <c r="BR37" i="15" s="1"/>
  <c r="AK8" i="15"/>
  <c r="AI35" i="15"/>
  <c r="AI23" i="15"/>
  <c r="AI36" i="15" s="1"/>
  <c r="AI37" i="15" s="1"/>
  <c r="AG35" i="15"/>
  <c r="AG23" i="15"/>
  <c r="AC35" i="15"/>
  <c r="AB35" i="15"/>
  <c r="AC23" i="15"/>
  <c r="AC36" i="15" s="1"/>
  <c r="AC37" i="15" s="1"/>
  <c r="AB23" i="15"/>
  <c r="AB36" i="15" s="1"/>
  <c r="AB37" i="15" s="1"/>
  <c r="AG36" i="15" l="1"/>
  <c r="AG37" i="15" s="1"/>
  <c r="NL35" i="12"/>
  <c r="NL23" i="12"/>
  <c r="NL36" i="12" s="1"/>
  <c r="NL37" i="12" s="1"/>
  <c r="LO35" i="12" l="1"/>
  <c r="LO23" i="12"/>
  <c r="LO36" i="12" l="1"/>
  <c r="LO37" i="12" s="1"/>
  <c r="JR35" i="12"/>
  <c r="JR23" i="12"/>
  <c r="JR36" i="12" l="1"/>
  <c r="JR37" i="12" s="1"/>
  <c r="IQ23" i="12"/>
  <c r="HU35" i="12" l="1"/>
  <c r="HU23" i="12"/>
  <c r="HU36" i="12" s="1"/>
  <c r="HU37" i="12" s="1"/>
  <c r="FX35" i="12" l="1"/>
  <c r="FX23" i="12"/>
  <c r="FX36" i="12" s="1"/>
  <c r="FX37" i="12" s="1"/>
  <c r="EA35" i="12" l="1"/>
  <c r="EA23" i="12"/>
  <c r="EA36" i="12" l="1"/>
  <c r="EA37" i="12" s="1"/>
  <c r="CC35" i="12"/>
  <c r="CC23" i="12"/>
  <c r="CC36" i="12" l="1"/>
  <c r="CC37" i="12" s="1"/>
  <c r="Z23" i="12"/>
  <c r="FA9" i="13" l="1"/>
  <c r="EZ9" i="13"/>
  <c r="DP36" i="13"/>
  <c r="DP24" i="13"/>
  <c r="DP37" i="13" l="1"/>
  <c r="DP38" i="13" s="1"/>
  <c r="BO36" i="13"/>
  <c r="BO24" i="13"/>
  <c r="BO37" i="13" l="1"/>
  <c r="BO38" i="13" s="1"/>
  <c r="DN35" i="11"/>
  <c r="DM35" i="11"/>
  <c r="DL35" i="11"/>
  <c r="DK35" i="11"/>
  <c r="DJ35" i="11"/>
  <c r="DN23" i="11"/>
  <c r="DM23" i="11"/>
  <c r="DM36" i="11" s="1"/>
  <c r="DM37" i="11" s="1"/>
  <c r="DL23" i="11"/>
  <c r="DK23" i="11"/>
  <c r="DK36" i="11" s="1"/>
  <c r="DK37" i="11" s="1"/>
  <c r="DJ23" i="11"/>
  <c r="DN36" i="11" l="1"/>
  <c r="DN37" i="11" s="1"/>
  <c r="DJ36" i="11"/>
  <c r="DJ37" i="11" s="1"/>
  <c r="DL36" i="11"/>
  <c r="DL37" i="11" s="1"/>
  <c r="DO35" i="11"/>
  <c r="DO23" i="11"/>
  <c r="DO36" i="11" l="1"/>
  <c r="DO37" i="11" s="1"/>
  <c r="BS23" i="11"/>
  <c r="AE23" i="11" l="1"/>
  <c r="S35" i="11" l="1"/>
  <c r="S23" i="11"/>
  <c r="C23" i="11"/>
  <c r="S36" i="11" l="1"/>
  <c r="S37" i="11" s="1"/>
  <c r="G135" i="28"/>
  <c r="F126" i="28"/>
  <c r="E126" i="28"/>
  <c r="G125" i="28"/>
  <c r="G124" i="28"/>
  <c r="G117" i="28"/>
  <c r="G105" i="28"/>
  <c r="F104" i="28"/>
  <c r="E104" i="28"/>
  <c r="G103" i="28"/>
  <c r="G102" i="28"/>
  <c r="G101" i="28"/>
  <c r="G100" i="28"/>
  <c r="E99" i="28"/>
  <c r="G99" i="28" s="1"/>
  <c r="E98" i="28"/>
  <c r="G98" i="28" s="1"/>
  <c r="G97" i="28"/>
  <c r="E96" i="28"/>
  <c r="G96" i="28" s="1"/>
  <c r="G92"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0" i="28"/>
  <c r="G53" i="28"/>
  <c r="G52" i="28"/>
  <c r="F51" i="28"/>
  <c r="E51" i="28"/>
  <c r="G44" i="28"/>
  <c r="G34" i="28"/>
  <c r="G33" i="28"/>
  <c r="G32" i="28"/>
  <c r="G31" i="28"/>
  <c r="G30" i="28"/>
  <c r="G29" i="28"/>
  <c r="F28" i="28"/>
  <c r="E28" i="28"/>
  <c r="G27" i="28"/>
  <c r="G26" i="28"/>
  <c r="G25" i="28"/>
  <c r="G24" i="28"/>
  <c r="G23" i="28"/>
  <c r="F22" i="28"/>
  <c r="E22" i="28"/>
  <c r="G15" i="28"/>
  <c r="G11" i="28"/>
  <c r="G7" i="28"/>
  <c r="BZ35" i="15"/>
  <c r="BX35" i="15"/>
  <c r="BV35" i="15"/>
  <c r="BU35" i="15"/>
  <c r="BT35" i="15"/>
  <c r="BQ35" i="15"/>
  <c r="BP35" i="15"/>
  <c r="BO35" i="15"/>
  <c r="BN35" i="15"/>
  <c r="BM35" i="15"/>
  <c r="BL35" i="15"/>
  <c r="BK35" i="15"/>
  <c r="BJ35" i="15"/>
  <c r="BI35" i="15"/>
  <c r="BE35" i="15"/>
  <c r="BC35" i="15"/>
  <c r="BA35" i="15"/>
  <c r="AZ35" i="15"/>
  <c r="AY35" i="15"/>
  <c r="AV35" i="15"/>
  <c r="AU35" i="15"/>
  <c r="AT35" i="15"/>
  <c r="AS35" i="15"/>
  <c r="AR35" i="15"/>
  <c r="AQ35" i="15"/>
  <c r="AP35" i="15"/>
  <c r="AO35" i="15"/>
  <c r="AN35" i="15"/>
  <c r="AJ35" i="15"/>
  <c r="AH35" i="15"/>
  <c r="AF35" i="15"/>
  <c r="AE35" i="15"/>
  <c r="AD35" i="15"/>
  <c r="AA35" i="15"/>
  <c r="Z35" i="15"/>
  <c r="Y35" i="15"/>
  <c r="X35" i="15"/>
  <c r="W35" i="15"/>
  <c r="V35" i="15"/>
  <c r="U35" i="15"/>
  <c r="T35" i="15"/>
  <c r="S35" i="15"/>
  <c r="N35" i="15"/>
  <c r="M35" i="15"/>
  <c r="J35" i="15"/>
  <c r="I35" i="15"/>
  <c r="F35" i="15"/>
  <c r="E35" i="15"/>
  <c r="D35" i="15"/>
  <c r="H35" i="15" s="1"/>
  <c r="C35" i="15"/>
  <c r="CA34" i="15"/>
  <c r="BF34" i="15"/>
  <c r="AK34" i="15"/>
  <c r="P34" i="15"/>
  <c r="O34" i="15"/>
  <c r="L34" i="15"/>
  <c r="K34" i="15"/>
  <c r="H34" i="15"/>
  <c r="G34" i="15"/>
  <c r="CA33" i="15"/>
  <c r="BF33" i="15"/>
  <c r="AK33" i="15"/>
  <c r="P33" i="15"/>
  <c r="O33" i="15"/>
  <c r="L33" i="15"/>
  <c r="K33" i="15"/>
  <c r="H33" i="15"/>
  <c r="G33" i="15"/>
  <c r="CA32" i="15"/>
  <c r="BF32" i="15"/>
  <c r="AK32" i="15"/>
  <c r="P32" i="15"/>
  <c r="O32" i="15"/>
  <c r="L32" i="15"/>
  <c r="K32" i="15"/>
  <c r="H32" i="15"/>
  <c r="G32" i="15"/>
  <c r="CA31" i="15"/>
  <c r="BF31" i="15"/>
  <c r="AK31" i="15"/>
  <c r="P31" i="15"/>
  <c r="O31" i="15"/>
  <c r="L31" i="15"/>
  <c r="K31" i="15"/>
  <c r="H31" i="15"/>
  <c r="G31" i="15"/>
  <c r="CA30" i="15"/>
  <c r="BF30" i="15"/>
  <c r="AK30" i="15"/>
  <c r="P30" i="15"/>
  <c r="O30" i="15"/>
  <c r="L30" i="15"/>
  <c r="K30" i="15"/>
  <c r="H30" i="15"/>
  <c r="G30" i="15"/>
  <c r="CA29" i="15"/>
  <c r="BF29" i="15"/>
  <c r="AK29" i="15"/>
  <c r="P29" i="15"/>
  <c r="O29" i="15"/>
  <c r="L29" i="15"/>
  <c r="K29" i="15"/>
  <c r="H29" i="15"/>
  <c r="G29" i="15"/>
  <c r="CA28" i="15"/>
  <c r="BF28" i="15"/>
  <c r="AK28" i="15"/>
  <c r="P28" i="15"/>
  <c r="O28" i="15"/>
  <c r="L28" i="15"/>
  <c r="K28" i="15"/>
  <c r="H28" i="15"/>
  <c r="G28" i="15"/>
  <c r="CA27" i="15"/>
  <c r="BF27" i="15"/>
  <c r="AK27" i="15"/>
  <c r="P27" i="15"/>
  <c r="O27" i="15"/>
  <c r="L27" i="15"/>
  <c r="K27" i="15"/>
  <c r="H27" i="15"/>
  <c r="G27" i="15"/>
  <c r="CA26" i="15"/>
  <c r="BF26" i="15"/>
  <c r="AK26" i="15"/>
  <c r="P26" i="15"/>
  <c r="O26" i="15"/>
  <c r="L26" i="15"/>
  <c r="K26" i="15"/>
  <c r="H26" i="15"/>
  <c r="G26" i="15"/>
  <c r="CA25" i="15"/>
  <c r="BF25" i="15"/>
  <c r="AK25" i="15"/>
  <c r="P25" i="15"/>
  <c r="O25" i="15"/>
  <c r="L25" i="15"/>
  <c r="K25" i="15"/>
  <c r="H25" i="15"/>
  <c r="G25" i="15"/>
  <c r="CA24" i="15"/>
  <c r="BF24" i="15"/>
  <c r="AK24" i="15"/>
  <c r="P24" i="15"/>
  <c r="O24" i="15"/>
  <c r="L24" i="15"/>
  <c r="K24" i="15"/>
  <c r="H24" i="15"/>
  <c r="G24" i="15"/>
  <c r="BZ23" i="15"/>
  <c r="BX23" i="15"/>
  <c r="BV23" i="15"/>
  <c r="BV36" i="15" s="1"/>
  <c r="BV37" i="15" s="1"/>
  <c r="BU23" i="15"/>
  <c r="BU36" i="15" s="1"/>
  <c r="BU37" i="15" s="1"/>
  <c r="BT23" i="15"/>
  <c r="BT36" i="15" s="1"/>
  <c r="BT37" i="15" s="1"/>
  <c r="BQ23" i="15"/>
  <c r="BP23" i="15"/>
  <c r="BO23" i="15"/>
  <c r="BO36" i="15" s="1"/>
  <c r="BO37" i="15" s="1"/>
  <c r="BN23" i="15"/>
  <c r="BM23" i="15"/>
  <c r="BL23" i="15"/>
  <c r="BK23" i="15"/>
  <c r="BJ23" i="15"/>
  <c r="BJ36" i="15" s="1"/>
  <c r="BJ37" i="15" s="1"/>
  <c r="BI23" i="15"/>
  <c r="BE23" i="15"/>
  <c r="BE36" i="15" s="1"/>
  <c r="BE37" i="15" s="1"/>
  <c r="BC23" i="15"/>
  <c r="BC36" i="15" s="1"/>
  <c r="BC37" i="15" s="1"/>
  <c r="BA23" i="15"/>
  <c r="AZ23" i="15"/>
  <c r="AY23" i="15"/>
  <c r="AV23" i="15"/>
  <c r="AV36" i="15" s="1"/>
  <c r="AV37" i="15" s="1"/>
  <c r="AU23" i="15"/>
  <c r="AU36" i="15" s="1"/>
  <c r="AU37" i="15" s="1"/>
  <c r="AT23" i="15"/>
  <c r="AT36" i="15" s="1"/>
  <c r="AT37" i="15" s="1"/>
  <c r="AS23" i="15"/>
  <c r="AS36" i="15" s="1"/>
  <c r="AS37" i="15" s="1"/>
  <c r="AR23" i="15"/>
  <c r="AR36" i="15" s="1"/>
  <c r="AR37" i="15" s="1"/>
  <c r="AQ23" i="15"/>
  <c r="AP23" i="15"/>
  <c r="AO23" i="15"/>
  <c r="AN23" i="15"/>
  <c r="AN36" i="15" s="1"/>
  <c r="AN37" i="15" s="1"/>
  <c r="AJ23" i="15"/>
  <c r="AJ36" i="15" s="1"/>
  <c r="AJ37" i="15" s="1"/>
  <c r="AH23" i="15"/>
  <c r="AF23" i="15"/>
  <c r="AE23" i="15"/>
  <c r="AE36" i="15" s="1"/>
  <c r="AE37" i="15" s="1"/>
  <c r="AD23" i="15"/>
  <c r="AA23" i="15"/>
  <c r="Z23" i="15"/>
  <c r="Z36" i="15" s="1"/>
  <c r="Z37" i="15" s="1"/>
  <c r="Y23" i="15"/>
  <c r="X23" i="15"/>
  <c r="W23" i="15"/>
  <c r="V23" i="15"/>
  <c r="U23" i="15"/>
  <c r="U36" i="15" s="1"/>
  <c r="U37" i="15" s="1"/>
  <c r="T23" i="15"/>
  <c r="S23" i="15"/>
  <c r="N23" i="15"/>
  <c r="N36" i="15" s="1"/>
  <c r="N37" i="15" s="1"/>
  <c r="M23" i="15"/>
  <c r="M36" i="15" s="1"/>
  <c r="M37" i="15" s="1"/>
  <c r="J23" i="15"/>
  <c r="I23" i="15"/>
  <c r="I36" i="15" s="1"/>
  <c r="I37" i="15" s="1"/>
  <c r="F23" i="15"/>
  <c r="F36" i="15" s="1"/>
  <c r="F37" i="15" s="1"/>
  <c r="E23" i="15"/>
  <c r="E36" i="15" s="1"/>
  <c r="E37" i="15" s="1"/>
  <c r="D23" i="15"/>
  <c r="H23" i="15" s="1"/>
  <c r="C23" i="15"/>
  <c r="CA22" i="15"/>
  <c r="BF22" i="15"/>
  <c r="AK22" i="15"/>
  <c r="P22" i="15"/>
  <c r="O22" i="15"/>
  <c r="L22" i="15"/>
  <c r="K22" i="15"/>
  <c r="H22" i="15"/>
  <c r="G22" i="15"/>
  <c r="CA21" i="15"/>
  <c r="BF21" i="15"/>
  <c r="AK21" i="15"/>
  <c r="P21" i="15"/>
  <c r="O21" i="15"/>
  <c r="L21" i="15"/>
  <c r="K21" i="15"/>
  <c r="H21" i="15"/>
  <c r="G21" i="15"/>
  <c r="CA20" i="15"/>
  <c r="BF20" i="15"/>
  <c r="AK20" i="15"/>
  <c r="P20" i="15"/>
  <c r="O20" i="15"/>
  <c r="L20" i="15"/>
  <c r="K20" i="15"/>
  <c r="H20" i="15"/>
  <c r="G20" i="15"/>
  <c r="CA19" i="15"/>
  <c r="BF19" i="15"/>
  <c r="AK19" i="15"/>
  <c r="P19" i="15"/>
  <c r="O19" i="15"/>
  <c r="L19" i="15"/>
  <c r="K19" i="15"/>
  <c r="H19" i="15"/>
  <c r="G19" i="15"/>
  <c r="CA18" i="15"/>
  <c r="BF18" i="15"/>
  <c r="AK18" i="15"/>
  <c r="P18" i="15"/>
  <c r="O18" i="15"/>
  <c r="L18" i="15"/>
  <c r="K18" i="15"/>
  <c r="H18" i="15"/>
  <c r="G18" i="15"/>
  <c r="CA17" i="15"/>
  <c r="BF17" i="15"/>
  <c r="AK17" i="15"/>
  <c r="P17" i="15"/>
  <c r="O17" i="15"/>
  <c r="L17" i="15"/>
  <c r="K17" i="15"/>
  <c r="H17" i="15"/>
  <c r="G17" i="15"/>
  <c r="CA16" i="15"/>
  <c r="BF16" i="15"/>
  <c r="AK16" i="15"/>
  <c r="P16" i="15"/>
  <c r="O16" i="15"/>
  <c r="L16" i="15"/>
  <c r="K16" i="15"/>
  <c r="H16" i="15"/>
  <c r="G16" i="15"/>
  <c r="CA15" i="15"/>
  <c r="BF15" i="15"/>
  <c r="AK15" i="15"/>
  <c r="P15" i="15"/>
  <c r="O15" i="15"/>
  <c r="L15" i="15"/>
  <c r="K15" i="15"/>
  <c r="H15" i="15"/>
  <c r="G15" i="15"/>
  <c r="CA14" i="15"/>
  <c r="BF14" i="15"/>
  <c r="AK14" i="15"/>
  <c r="P14" i="15"/>
  <c r="O14" i="15"/>
  <c r="L14" i="15"/>
  <c r="K14" i="15"/>
  <c r="H14" i="15"/>
  <c r="G14" i="15"/>
  <c r="CA13" i="15"/>
  <c r="BF13" i="15"/>
  <c r="AK13" i="15"/>
  <c r="P13" i="15"/>
  <c r="O13" i="15"/>
  <c r="L13" i="15"/>
  <c r="K13" i="15"/>
  <c r="H13" i="15"/>
  <c r="G13" i="15"/>
  <c r="CA12" i="15"/>
  <c r="BF12" i="15"/>
  <c r="AK12" i="15"/>
  <c r="P12" i="15"/>
  <c r="O12" i="15"/>
  <c r="L12" i="15"/>
  <c r="K12" i="15"/>
  <c r="H12" i="15"/>
  <c r="G12" i="15"/>
  <c r="CA11" i="15"/>
  <c r="BF11" i="15"/>
  <c r="AK11" i="15"/>
  <c r="P11" i="15"/>
  <c r="O11" i="15"/>
  <c r="L11" i="15"/>
  <c r="K11" i="15"/>
  <c r="H11" i="15"/>
  <c r="G11" i="15"/>
  <c r="CA10" i="15"/>
  <c r="BF10" i="15"/>
  <c r="AK10" i="15"/>
  <c r="P10" i="15"/>
  <c r="O10" i="15"/>
  <c r="L10" i="15"/>
  <c r="K10" i="15"/>
  <c r="H10" i="15"/>
  <c r="G10" i="15"/>
  <c r="CA9" i="15"/>
  <c r="BF9" i="15"/>
  <c r="AK9" i="15"/>
  <c r="P9" i="15"/>
  <c r="O9" i="15"/>
  <c r="L9" i="15"/>
  <c r="K9" i="15"/>
  <c r="H9" i="15"/>
  <c r="G9" i="15"/>
  <c r="P8" i="15"/>
  <c r="O8" i="15"/>
  <c r="L8" i="15"/>
  <c r="K8" i="15"/>
  <c r="H8" i="15"/>
  <c r="G8" i="15"/>
  <c r="NP35" i="12"/>
  <c r="NO35" i="12"/>
  <c r="NN35" i="12"/>
  <c r="NM35" i="12"/>
  <c r="NK35" i="12"/>
  <c r="NJ35" i="12"/>
  <c r="NI35" i="12"/>
  <c r="NH35" i="12"/>
  <c r="NG35" i="12"/>
  <c r="NF35" i="12"/>
  <c r="NE35" i="12"/>
  <c r="ND35" i="12"/>
  <c r="NC35" i="12"/>
  <c r="NA35" i="12"/>
  <c r="MZ35" i="12"/>
  <c r="MY35" i="12"/>
  <c r="MX35" i="12"/>
  <c r="MW35" i="12"/>
  <c r="MV35" i="12"/>
  <c r="MU35" i="12"/>
  <c r="MT35" i="12"/>
  <c r="MS35" i="12"/>
  <c r="MR35" i="12"/>
  <c r="MQ35" i="12"/>
  <c r="MP35" i="12"/>
  <c r="MO35" i="12"/>
  <c r="MK35" i="12"/>
  <c r="MJ35" i="12"/>
  <c r="MI35" i="12"/>
  <c r="MH35" i="12"/>
  <c r="MG35" i="12"/>
  <c r="MF35" i="12"/>
  <c r="ME35" i="12"/>
  <c r="MD35" i="12"/>
  <c r="MC35" i="12"/>
  <c r="MB35" i="12"/>
  <c r="MA35" i="12"/>
  <c r="LZ35" i="12"/>
  <c r="LY35" i="12"/>
  <c r="LX35" i="12"/>
  <c r="LW35" i="12"/>
  <c r="LS35" i="12"/>
  <c r="LR35" i="12"/>
  <c r="LQ35" i="12"/>
  <c r="LP35" i="12"/>
  <c r="LN35" i="12"/>
  <c r="LM35" i="12"/>
  <c r="LL35" i="12"/>
  <c r="LK35" i="12"/>
  <c r="LJ35" i="12"/>
  <c r="LI35" i="12"/>
  <c r="LH35" i="12"/>
  <c r="LG35" i="12"/>
  <c r="LF35" i="12"/>
  <c r="LC35" i="12"/>
  <c r="LB35" i="12"/>
  <c r="LA35" i="12"/>
  <c r="KZ35" i="12"/>
  <c r="KY35" i="12"/>
  <c r="KX35" i="12"/>
  <c r="KW35" i="12"/>
  <c r="KV35" i="12"/>
  <c r="KU35" i="12"/>
  <c r="KT35" i="12"/>
  <c r="KS35" i="12"/>
  <c r="KR35" i="12"/>
  <c r="KQ35" i="12"/>
  <c r="KN35" i="12"/>
  <c r="KM35" i="12"/>
  <c r="KL35" i="12"/>
  <c r="KK35" i="12"/>
  <c r="KK36" i="12" s="1"/>
  <c r="KK37" i="12" s="1"/>
  <c r="KJ35" i="12"/>
  <c r="KI35" i="12"/>
  <c r="KH35" i="12"/>
  <c r="KG35" i="12"/>
  <c r="KF35" i="12"/>
  <c r="KE35" i="12"/>
  <c r="KD35" i="12"/>
  <c r="KC35" i="12"/>
  <c r="KB35" i="12"/>
  <c r="KA35" i="12"/>
  <c r="JZ35" i="12"/>
  <c r="JV35" i="12"/>
  <c r="JU35" i="12"/>
  <c r="JT35" i="12"/>
  <c r="JS35" i="12"/>
  <c r="JQ35" i="12"/>
  <c r="JP35" i="12"/>
  <c r="JO35" i="12"/>
  <c r="JN35" i="12"/>
  <c r="JM35" i="12"/>
  <c r="JL35" i="12"/>
  <c r="JK35" i="12"/>
  <c r="JJ35" i="12"/>
  <c r="JI35" i="12"/>
  <c r="JF35" i="12"/>
  <c r="JE35" i="12"/>
  <c r="JD35" i="12"/>
  <c r="JC35" i="12"/>
  <c r="JB35" i="12"/>
  <c r="JA35" i="12"/>
  <c r="IZ35" i="12"/>
  <c r="IY35" i="12"/>
  <c r="IX35" i="12"/>
  <c r="IW35" i="12"/>
  <c r="IV35" i="12"/>
  <c r="IU35" i="12"/>
  <c r="IT35" i="12"/>
  <c r="IQ35" i="12"/>
  <c r="IP35" i="12"/>
  <c r="IO35" i="12"/>
  <c r="IN35" i="12"/>
  <c r="IM35" i="12"/>
  <c r="IL35" i="12"/>
  <c r="IK35" i="12"/>
  <c r="IJ35" i="12"/>
  <c r="II35" i="12"/>
  <c r="IH35" i="12"/>
  <c r="IG35" i="12"/>
  <c r="IF35" i="12"/>
  <c r="IE35" i="12"/>
  <c r="ID35" i="12"/>
  <c r="IC35" i="12"/>
  <c r="HY35" i="12"/>
  <c r="HX35" i="12"/>
  <c r="HW35" i="12"/>
  <c r="HV35" i="12"/>
  <c r="HT35" i="12"/>
  <c r="HS35" i="12"/>
  <c r="HR35" i="12"/>
  <c r="HQ35" i="12"/>
  <c r="HP35" i="12"/>
  <c r="HP36" i="12" s="1"/>
  <c r="HP37" i="12" s="1"/>
  <c r="HO35" i="12"/>
  <c r="HN35" i="12"/>
  <c r="HM35" i="12"/>
  <c r="HL35" i="12"/>
  <c r="HI35" i="12"/>
  <c r="HH35" i="12"/>
  <c r="HG35" i="12"/>
  <c r="HF35" i="12"/>
  <c r="HE35" i="12"/>
  <c r="HD35" i="12"/>
  <c r="HC35" i="12"/>
  <c r="HB35" i="12"/>
  <c r="HA35" i="12"/>
  <c r="GZ35" i="12"/>
  <c r="GY35" i="12"/>
  <c r="GX35" i="12"/>
  <c r="GW35" i="12"/>
  <c r="GT35" i="12"/>
  <c r="GS35" i="12"/>
  <c r="GR35" i="12"/>
  <c r="GQ35" i="12"/>
  <c r="GP35" i="12"/>
  <c r="GO35" i="12"/>
  <c r="GN35" i="12"/>
  <c r="GM35" i="12"/>
  <c r="GL35" i="12"/>
  <c r="GK35" i="12"/>
  <c r="GJ35" i="12"/>
  <c r="GI35" i="12"/>
  <c r="GH35" i="12"/>
  <c r="GG35" i="12"/>
  <c r="GF35" i="12"/>
  <c r="GB35" i="12"/>
  <c r="GA35" i="12"/>
  <c r="FZ35" i="12"/>
  <c r="FY35" i="12"/>
  <c r="FW35" i="12"/>
  <c r="FV35" i="12"/>
  <c r="FU35" i="12"/>
  <c r="FT35" i="12"/>
  <c r="FS35" i="12"/>
  <c r="FR35" i="12"/>
  <c r="FQ35" i="12"/>
  <c r="FP35" i="12"/>
  <c r="FO35" i="12"/>
  <c r="FL35" i="12"/>
  <c r="FK35" i="12"/>
  <c r="FJ35" i="12"/>
  <c r="FI35" i="12"/>
  <c r="FH35" i="12"/>
  <c r="FG35" i="12"/>
  <c r="FF35" i="12"/>
  <c r="FE35" i="12"/>
  <c r="FD35" i="12"/>
  <c r="FC35" i="12"/>
  <c r="FB35" i="12"/>
  <c r="FA35" i="12"/>
  <c r="EZ35" i="12"/>
  <c r="EW35" i="12"/>
  <c r="EV35" i="12"/>
  <c r="EU35" i="12"/>
  <c r="ET35" i="12"/>
  <c r="ES35" i="12"/>
  <c r="ER35" i="12"/>
  <c r="EQ35" i="12"/>
  <c r="EP35" i="12"/>
  <c r="EO35" i="12"/>
  <c r="EN35" i="12"/>
  <c r="EM35" i="12"/>
  <c r="EL35" i="12"/>
  <c r="EK35" i="12"/>
  <c r="EJ35" i="12"/>
  <c r="EI35" i="12"/>
  <c r="EE35" i="12"/>
  <c r="ED35" i="12"/>
  <c r="EC35" i="12"/>
  <c r="EB35" i="12"/>
  <c r="DZ35" i="12"/>
  <c r="DY35" i="12"/>
  <c r="DX35" i="12"/>
  <c r="DW35" i="12"/>
  <c r="DV35" i="12"/>
  <c r="DU35" i="12"/>
  <c r="DT35" i="12"/>
  <c r="DS35" i="12"/>
  <c r="DR35" i="12"/>
  <c r="DN35" i="12"/>
  <c r="DM35" i="12"/>
  <c r="DL35" i="12"/>
  <c r="DK35" i="12"/>
  <c r="DJ35" i="12"/>
  <c r="DI35" i="12"/>
  <c r="DH35" i="12"/>
  <c r="DG35" i="12"/>
  <c r="DF35" i="12"/>
  <c r="DE35" i="12"/>
  <c r="DD35" i="12"/>
  <c r="DC35" i="12"/>
  <c r="DB35" i="12"/>
  <c r="CY35" i="12"/>
  <c r="CX35" i="12"/>
  <c r="CW35" i="12"/>
  <c r="CV35" i="12"/>
  <c r="CT35" i="12"/>
  <c r="CS35" i="12"/>
  <c r="CR35" i="12"/>
  <c r="CQ35" i="12"/>
  <c r="CP35" i="12"/>
  <c r="CO35" i="12"/>
  <c r="CN35" i="12"/>
  <c r="CM35" i="12"/>
  <c r="CL35" i="12"/>
  <c r="CK35" i="12"/>
  <c r="CG35" i="12"/>
  <c r="CF35" i="12"/>
  <c r="CE35" i="12"/>
  <c r="CD35" i="12"/>
  <c r="CB35" i="12"/>
  <c r="CA35" i="12"/>
  <c r="BZ35" i="12"/>
  <c r="BY35" i="12"/>
  <c r="BX35" i="12"/>
  <c r="BW35" i="12"/>
  <c r="BV35" i="12"/>
  <c r="BU35" i="12"/>
  <c r="BT35" i="12"/>
  <c r="BP35" i="12"/>
  <c r="BO35" i="12"/>
  <c r="BN35" i="12"/>
  <c r="BM35" i="12"/>
  <c r="BL35" i="12"/>
  <c r="BK35" i="12"/>
  <c r="BJ35" i="12"/>
  <c r="BI35" i="12"/>
  <c r="BH35" i="12"/>
  <c r="BG35" i="12"/>
  <c r="BF35" i="12"/>
  <c r="BE35" i="12"/>
  <c r="BD35" i="12"/>
  <c r="BA35" i="12"/>
  <c r="AZ35" i="12"/>
  <c r="AY35" i="12"/>
  <c r="AX35" i="12"/>
  <c r="AW35" i="12"/>
  <c r="AV35" i="12"/>
  <c r="AU35" i="12"/>
  <c r="AT35" i="12"/>
  <c r="AS35" i="12"/>
  <c r="AR35" i="12"/>
  <c r="AQ35" i="12"/>
  <c r="AP35" i="12"/>
  <c r="AO35" i="12"/>
  <c r="AN35" i="12"/>
  <c r="AM35" i="12"/>
  <c r="AI35" i="12"/>
  <c r="AH35" i="12"/>
  <c r="AG35" i="12"/>
  <c r="AF35" i="12"/>
  <c r="AE35" i="12"/>
  <c r="AD35" i="12"/>
  <c r="Z35" i="12"/>
  <c r="Z36" i="12" s="1"/>
  <c r="Z37" i="12" s="1"/>
  <c r="Y35" i="12"/>
  <c r="X35" i="12"/>
  <c r="W35" i="12"/>
  <c r="V35" i="12"/>
  <c r="U35" i="12"/>
  <c r="T35" i="12"/>
  <c r="S35" i="12"/>
  <c r="R35" i="12"/>
  <c r="Q35" i="12"/>
  <c r="M35" i="12"/>
  <c r="L35" i="12"/>
  <c r="K35" i="12"/>
  <c r="J35" i="12"/>
  <c r="I35" i="12"/>
  <c r="H35" i="12"/>
  <c r="G35" i="12"/>
  <c r="F35" i="12"/>
  <c r="E35" i="12"/>
  <c r="D35" i="12"/>
  <c r="C35" i="12"/>
  <c r="NP23" i="12"/>
  <c r="NO23" i="12"/>
  <c r="NN23" i="12"/>
  <c r="NN36" i="12" s="1"/>
  <c r="NN37" i="12" s="1"/>
  <c r="NM23" i="12"/>
  <c r="NK23" i="12"/>
  <c r="NJ23" i="12"/>
  <c r="NJ36" i="12" s="1"/>
  <c r="NJ37" i="12" s="1"/>
  <c r="NI23" i="12"/>
  <c r="NH23" i="12"/>
  <c r="NH36" i="12" s="1"/>
  <c r="NH37" i="12" s="1"/>
  <c r="NG23" i="12"/>
  <c r="NG36" i="12" s="1"/>
  <c r="NG37" i="12" s="1"/>
  <c r="NF23" i="12"/>
  <c r="NE23" i="12"/>
  <c r="NE36" i="12" s="1"/>
  <c r="NE37" i="12" s="1"/>
  <c r="ND23" i="12"/>
  <c r="NC23" i="12"/>
  <c r="NA23" i="12"/>
  <c r="NA36" i="12" s="1"/>
  <c r="NA37" i="12" s="1"/>
  <c r="MZ23" i="12"/>
  <c r="MY23" i="12"/>
  <c r="MX23" i="12"/>
  <c r="MW23" i="12"/>
  <c r="MW36" i="12" s="1"/>
  <c r="MW37" i="12" s="1"/>
  <c r="MV23" i="12"/>
  <c r="MV36" i="12" s="1"/>
  <c r="MV37" i="12" s="1"/>
  <c r="MU23" i="12"/>
  <c r="MT23" i="12"/>
  <c r="MT36" i="12" s="1"/>
  <c r="MT37" i="12" s="1"/>
  <c r="MS23" i="12"/>
  <c r="MS36" i="12" s="1"/>
  <c r="MS37" i="12" s="1"/>
  <c r="MR23" i="12"/>
  <c r="MQ23" i="12"/>
  <c r="MQ36" i="12" s="1"/>
  <c r="MQ37" i="12" s="1"/>
  <c r="MP23" i="12"/>
  <c r="MO23" i="12"/>
  <c r="MO36" i="12" s="1"/>
  <c r="MO37" i="12" s="1"/>
  <c r="MK23" i="12"/>
  <c r="MK36" i="12" s="1"/>
  <c r="MK37" i="12" s="1"/>
  <c r="MJ23" i="12"/>
  <c r="MJ36" i="12" s="1"/>
  <c r="MJ37" i="12" s="1"/>
  <c r="MI23" i="12"/>
  <c r="MI36" i="12" s="1"/>
  <c r="MI37" i="12" s="1"/>
  <c r="MH23" i="12"/>
  <c r="MG23" i="12"/>
  <c r="MF23" i="12"/>
  <c r="MF36" i="12" s="1"/>
  <c r="MF37" i="12" s="1"/>
  <c r="ME23" i="12"/>
  <c r="ME36" i="12" s="1"/>
  <c r="ME37" i="12" s="1"/>
  <c r="MD23" i="12"/>
  <c r="MC23" i="12"/>
  <c r="MC36" i="12" s="1"/>
  <c r="MC37" i="12" s="1"/>
  <c r="MB23" i="12"/>
  <c r="MA23" i="12"/>
  <c r="MA36" i="12" s="1"/>
  <c r="MA37" i="12" s="1"/>
  <c r="LZ23" i="12"/>
  <c r="LY23" i="12"/>
  <c r="LX23" i="12"/>
  <c r="LW23" i="12"/>
  <c r="LW36" i="12" s="1"/>
  <c r="LW37" i="12" s="1"/>
  <c r="LS23" i="12"/>
  <c r="LS36" i="12" s="1"/>
  <c r="LS37" i="12" s="1"/>
  <c r="LR23" i="12"/>
  <c r="LQ23" i="12"/>
  <c r="LP23" i="12"/>
  <c r="LN23" i="12"/>
  <c r="LM23" i="12"/>
  <c r="LL23" i="12"/>
  <c r="LL36" i="12" s="1"/>
  <c r="LL37" i="12" s="1"/>
  <c r="LK23" i="12"/>
  <c r="LK36" i="12" s="1"/>
  <c r="LK37" i="12" s="1"/>
  <c r="LJ23" i="12"/>
  <c r="LJ36" i="12" s="1"/>
  <c r="LJ37" i="12" s="1"/>
  <c r="LI23" i="12"/>
  <c r="LH23" i="12"/>
  <c r="LG23" i="12"/>
  <c r="LG36" i="12" s="1"/>
  <c r="LG37" i="12" s="1"/>
  <c r="LF23" i="12"/>
  <c r="LC23" i="12"/>
  <c r="LB23" i="12"/>
  <c r="LA23" i="12"/>
  <c r="KZ23" i="12"/>
  <c r="KY23" i="12"/>
  <c r="KY36" i="12" s="1"/>
  <c r="KY37" i="12" s="1"/>
  <c r="KX23" i="12"/>
  <c r="KX36" i="12" s="1"/>
  <c r="KX37" i="12" s="1"/>
  <c r="KW23" i="12"/>
  <c r="KV23" i="12"/>
  <c r="KV36" i="12" s="1"/>
  <c r="KV37" i="12" s="1"/>
  <c r="KU23" i="12"/>
  <c r="KT23" i="12"/>
  <c r="KS23" i="12"/>
  <c r="KS36" i="12" s="1"/>
  <c r="KS37" i="12" s="1"/>
  <c r="KR23" i="12"/>
  <c r="KQ23" i="12"/>
  <c r="KN23" i="12"/>
  <c r="KM23" i="12"/>
  <c r="KL23" i="12"/>
  <c r="KK23" i="12"/>
  <c r="KJ23" i="12"/>
  <c r="KI23" i="12"/>
  <c r="KH23" i="12"/>
  <c r="KH36" i="12" s="1"/>
  <c r="KH37" i="12" s="1"/>
  <c r="KG23" i="12"/>
  <c r="KG36" i="12" s="1"/>
  <c r="KG37" i="12" s="1"/>
  <c r="KF23" i="12"/>
  <c r="KE23" i="12"/>
  <c r="KE36" i="12" s="1"/>
  <c r="KE37" i="12" s="1"/>
  <c r="KD23" i="12"/>
  <c r="KC23" i="12"/>
  <c r="KB23" i="12"/>
  <c r="KA23" i="12"/>
  <c r="JZ23" i="12"/>
  <c r="JV23" i="12"/>
  <c r="JU23" i="12"/>
  <c r="JT23" i="12"/>
  <c r="JS23" i="12"/>
  <c r="JQ23" i="12"/>
  <c r="JP23" i="12"/>
  <c r="JP36" i="12" s="1"/>
  <c r="JP37" i="12" s="1"/>
  <c r="JO23" i="12"/>
  <c r="JN23" i="12"/>
  <c r="JN36" i="12" s="1"/>
  <c r="JN37" i="12" s="1"/>
  <c r="JM23" i="12"/>
  <c r="JL23" i="12"/>
  <c r="JL36" i="12" s="1"/>
  <c r="JL37" i="12" s="1"/>
  <c r="JK23" i="12"/>
  <c r="JK36" i="12" s="1"/>
  <c r="JK37" i="12" s="1"/>
  <c r="JJ23" i="12"/>
  <c r="JI23" i="12"/>
  <c r="JF23" i="12"/>
  <c r="JE23" i="12"/>
  <c r="JE36" i="12" s="1"/>
  <c r="JE37" i="12" s="1"/>
  <c r="JD23" i="12"/>
  <c r="JD36" i="12" s="1"/>
  <c r="JD37" i="12" s="1"/>
  <c r="JC23" i="12"/>
  <c r="JC36" i="12" s="1"/>
  <c r="JC37" i="12" s="1"/>
  <c r="JB23" i="12"/>
  <c r="JA23" i="12"/>
  <c r="JA36" i="12" s="1"/>
  <c r="JA37" i="12" s="1"/>
  <c r="IZ23" i="12"/>
  <c r="IY23" i="12"/>
  <c r="IX23" i="12"/>
  <c r="IW23" i="12"/>
  <c r="IW36" i="12" s="1"/>
  <c r="IW37" i="12" s="1"/>
  <c r="IV23" i="12"/>
  <c r="IV36" i="12" s="1"/>
  <c r="IV37" i="12" s="1"/>
  <c r="IU23" i="12"/>
  <c r="IT23" i="12"/>
  <c r="IP23" i="12"/>
  <c r="IP36" i="12" s="1"/>
  <c r="IP37" i="12" s="1"/>
  <c r="IO23" i="12"/>
  <c r="IO36" i="12" s="1"/>
  <c r="IO37" i="12" s="1"/>
  <c r="IN23" i="12"/>
  <c r="IM23" i="12"/>
  <c r="IL23" i="12"/>
  <c r="IL36" i="12" s="1"/>
  <c r="IL37" i="12" s="1"/>
  <c r="IK23" i="12"/>
  <c r="IK36" i="12" s="1"/>
  <c r="IK37" i="12" s="1"/>
  <c r="IJ23" i="12"/>
  <c r="IJ36" i="12" s="1"/>
  <c r="IJ37" i="12" s="1"/>
  <c r="II23" i="12"/>
  <c r="IH23" i="12"/>
  <c r="IH36" i="12" s="1"/>
  <c r="IH37" i="12" s="1"/>
  <c r="IG23" i="12"/>
  <c r="IG36" i="12" s="1"/>
  <c r="IG37" i="12" s="1"/>
  <c r="IF23" i="12"/>
  <c r="IF36" i="12" s="1"/>
  <c r="IF37" i="12" s="1"/>
  <c r="IE23" i="12"/>
  <c r="ID23" i="12"/>
  <c r="ID36" i="12" s="1"/>
  <c r="ID37" i="12" s="1"/>
  <c r="IC23" i="12"/>
  <c r="HY23" i="12"/>
  <c r="HY36" i="12" s="1"/>
  <c r="HY37" i="12" s="1"/>
  <c r="HX23" i="12"/>
  <c r="HX36" i="12" s="1"/>
  <c r="HX37" i="12" s="1"/>
  <c r="HW23" i="12"/>
  <c r="HV23" i="12"/>
  <c r="HV36" i="12" s="1"/>
  <c r="HV37" i="12" s="1"/>
  <c r="HT23" i="12"/>
  <c r="HT36" i="12" s="1"/>
  <c r="HT37" i="12" s="1"/>
  <c r="HS23" i="12"/>
  <c r="HS36" i="12" s="1"/>
  <c r="HS37" i="12" s="1"/>
  <c r="HR23" i="12"/>
  <c r="HR36" i="12" s="1"/>
  <c r="HR37" i="12" s="1"/>
  <c r="HQ23" i="12"/>
  <c r="HQ36" i="12" s="1"/>
  <c r="HQ37" i="12" s="1"/>
  <c r="HP23" i="12"/>
  <c r="HO23" i="12"/>
  <c r="HO36" i="12" s="1"/>
  <c r="HO37" i="12" s="1"/>
  <c r="HN23" i="12"/>
  <c r="HM23" i="12"/>
  <c r="HL23" i="12"/>
  <c r="HL36" i="12" s="1"/>
  <c r="HL37" i="12" s="1"/>
  <c r="HI23" i="12"/>
  <c r="HI36" i="12" s="1"/>
  <c r="HI37" i="12" s="1"/>
  <c r="HH23" i="12"/>
  <c r="HH36" i="12" s="1"/>
  <c r="HH37" i="12" s="1"/>
  <c r="HG23" i="12"/>
  <c r="HF23" i="12"/>
  <c r="HF36" i="12" s="1"/>
  <c r="HF37" i="12" s="1"/>
  <c r="HE23" i="12"/>
  <c r="HE36" i="12" s="1"/>
  <c r="HE37" i="12" s="1"/>
  <c r="HD23" i="12"/>
  <c r="HD36" i="12" s="1"/>
  <c r="HD37" i="12" s="1"/>
  <c r="HC23" i="12"/>
  <c r="HB23" i="12"/>
  <c r="HB36" i="12" s="1"/>
  <c r="HB37" i="12" s="1"/>
  <c r="HA23" i="12"/>
  <c r="HA36" i="12" s="1"/>
  <c r="HA37" i="12" s="1"/>
  <c r="GZ23" i="12"/>
  <c r="GZ36" i="12" s="1"/>
  <c r="GZ37" i="12" s="1"/>
  <c r="GY23" i="12"/>
  <c r="GX23" i="12"/>
  <c r="GX36" i="12" s="1"/>
  <c r="GX37" i="12" s="1"/>
  <c r="GW23" i="12"/>
  <c r="GW36" i="12" s="1"/>
  <c r="GW37" i="12" s="1"/>
  <c r="GT23" i="12"/>
  <c r="GT36" i="12" s="1"/>
  <c r="GT37" i="12" s="1"/>
  <c r="GS23" i="12"/>
  <c r="GS36" i="12" s="1"/>
  <c r="GS37" i="12" s="1"/>
  <c r="GR23" i="12"/>
  <c r="GQ23" i="12"/>
  <c r="GQ36" i="12" s="1"/>
  <c r="GQ37" i="12" s="1"/>
  <c r="GP23" i="12"/>
  <c r="GO23" i="12"/>
  <c r="GO36" i="12" s="1"/>
  <c r="GO37" i="12" s="1"/>
  <c r="GN23" i="12"/>
  <c r="GN36" i="12" s="1"/>
  <c r="GN37" i="12" s="1"/>
  <c r="GM23" i="12"/>
  <c r="GM36" i="12" s="1"/>
  <c r="GM37" i="12" s="1"/>
  <c r="GL23" i="12"/>
  <c r="GL36" i="12" s="1"/>
  <c r="GL37" i="12" s="1"/>
  <c r="GK23" i="12"/>
  <c r="GJ23" i="12"/>
  <c r="GI23" i="12"/>
  <c r="GI36" i="12" s="1"/>
  <c r="GI37" i="12" s="1"/>
  <c r="GH23" i="12"/>
  <c r="GG23" i="12"/>
  <c r="GG36" i="12" s="1"/>
  <c r="GG37" i="12" s="1"/>
  <c r="GF23" i="12"/>
  <c r="GB23" i="12"/>
  <c r="GA23" i="12"/>
  <c r="GA36" i="12" s="1"/>
  <c r="GA37" i="12" s="1"/>
  <c r="FZ23" i="12"/>
  <c r="FZ36" i="12" s="1"/>
  <c r="FZ37" i="12" s="1"/>
  <c r="FY23" i="12"/>
  <c r="FY36" i="12" s="1"/>
  <c r="FY37" i="12" s="1"/>
  <c r="FW23" i="12"/>
  <c r="FV23" i="12"/>
  <c r="FV36" i="12" s="1"/>
  <c r="FV37" i="12" s="1"/>
  <c r="FU23" i="12"/>
  <c r="FU36" i="12" s="1"/>
  <c r="FU37" i="12" s="1"/>
  <c r="FT23" i="12"/>
  <c r="FS23" i="12"/>
  <c r="FS36" i="12" s="1"/>
  <c r="FS37" i="12" s="1"/>
  <c r="FR23" i="12"/>
  <c r="FQ23" i="12"/>
  <c r="FQ36" i="12" s="1"/>
  <c r="FQ37" i="12" s="1"/>
  <c r="FP23" i="12"/>
  <c r="FP36" i="12" s="1"/>
  <c r="FP37" i="12" s="1"/>
  <c r="FO23" i="12"/>
  <c r="FO36" i="12" s="1"/>
  <c r="FO37" i="12" s="1"/>
  <c r="FL23" i="12"/>
  <c r="FK23" i="12"/>
  <c r="FK36" i="12" s="1"/>
  <c r="FK37" i="12" s="1"/>
  <c r="FJ23" i="12"/>
  <c r="FJ36" i="12" s="1"/>
  <c r="FJ37" i="12" s="1"/>
  <c r="FI23" i="12"/>
  <c r="FI36" i="12" s="1"/>
  <c r="FI37" i="12" s="1"/>
  <c r="FH23" i="12"/>
  <c r="FH36" i="12" s="1"/>
  <c r="FH37" i="12" s="1"/>
  <c r="FG23" i="12"/>
  <c r="FG36" i="12" s="1"/>
  <c r="FG37" i="12" s="1"/>
  <c r="FF23" i="12"/>
  <c r="FE23" i="12"/>
  <c r="FE36" i="12" s="1"/>
  <c r="FE37" i="12" s="1"/>
  <c r="FD23" i="12"/>
  <c r="FC23" i="12"/>
  <c r="FC36" i="12" s="1"/>
  <c r="FC37" i="12" s="1"/>
  <c r="FB23" i="12"/>
  <c r="FB36" i="12" s="1"/>
  <c r="FB37" i="12" s="1"/>
  <c r="FA23" i="12"/>
  <c r="FA36" i="12" s="1"/>
  <c r="FA37" i="12" s="1"/>
  <c r="EZ23" i="12"/>
  <c r="EW23" i="12"/>
  <c r="EW36" i="12" s="1"/>
  <c r="EW37" i="12" s="1"/>
  <c r="EV23" i="12"/>
  <c r="EV36" i="12" s="1"/>
  <c r="EV37" i="12" s="1"/>
  <c r="EU23" i="12"/>
  <c r="EU36" i="12" s="1"/>
  <c r="EU37" i="12" s="1"/>
  <c r="ET23" i="12"/>
  <c r="ET36" i="12" s="1"/>
  <c r="ET37" i="12" s="1"/>
  <c r="ES23" i="12"/>
  <c r="ES36" i="12" s="1"/>
  <c r="ES37" i="12" s="1"/>
  <c r="ER23" i="12"/>
  <c r="EQ23" i="12"/>
  <c r="EQ36" i="12" s="1"/>
  <c r="EQ37" i="12" s="1"/>
  <c r="EP23" i="12"/>
  <c r="EP36" i="12" s="1"/>
  <c r="EP37" i="12" s="1"/>
  <c r="EO23" i="12"/>
  <c r="EO36" i="12" s="1"/>
  <c r="EO37" i="12" s="1"/>
  <c r="EN23" i="12"/>
  <c r="EN36" i="12" s="1"/>
  <c r="EN37" i="12" s="1"/>
  <c r="EM23" i="12"/>
  <c r="EM36" i="12" s="1"/>
  <c r="EM37" i="12" s="1"/>
  <c r="EL23" i="12"/>
  <c r="EL36" i="12" s="1"/>
  <c r="EL37" i="12" s="1"/>
  <c r="EK23" i="12"/>
  <c r="EJ23" i="12"/>
  <c r="EI23" i="12"/>
  <c r="EI36" i="12" s="1"/>
  <c r="EI37" i="12" s="1"/>
  <c r="EE23" i="12"/>
  <c r="EE36" i="12" s="1"/>
  <c r="EE37" i="12" s="1"/>
  <c r="ED23" i="12"/>
  <c r="ED36" i="12" s="1"/>
  <c r="ED37" i="12" s="1"/>
  <c r="EC23" i="12"/>
  <c r="EC36" i="12" s="1"/>
  <c r="EC37" i="12" s="1"/>
  <c r="EB23" i="12"/>
  <c r="EB36" i="12" s="1"/>
  <c r="EB37" i="12" s="1"/>
  <c r="DZ23" i="12"/>
  <c r="DZ36" i="12" s="1"/>
  <c r="DZ37" i="12" s="1"/>
  <c r="DY23" i="12"/>
  <c r="DY36" i="12" s="1"/>
  <c r="DY37" i="12" s="1"/>
  <c r="DX23" i="12"/>
  <c r="DW23" i="12"/>
  <c r="DW36" i="12" s="1"/>
  <c r="DW37" i="12" s="1"/>
  <c r="DV23" i="12"/>
  <c r="DV36" i="12" s="1"/>
  <c r="DV37" i="12" s="1"/>
  <c r="DU23" i="12"/>
  <c r="DU36" i="12" s="1"/>
  <c r="DU37" i="12" s="1"/>
  <c r="DT23" i="12"/>
  <c r="DT36" i="12" s="1"/>
  <c r="DT37" i="12" s="1"/>
  <c r="DS23" i="12"/>
  <c r="DS36" i="12" s="1"/>
  <c r="DS37" i="12" s="1"/>
  <c r="DR23" i="12"/>
  <c r="DR36" i="12" s="1"/>
  <c r="DR37" i="12" s="1"/>
  <c r="DN23" i="12"/>
  <c r="DN36" i="12" s="1"/>
  <c r="DN37" i="12" s="1"/>
  <c r="DM23" i="12"/>
  <c r="DL23" i="12"/>
  <c r="DL36" i="12" s="1"/>
  <c r="DL37" i="12" s="1"/>
  <c r="DK23" i="12"/>
  <c r="DJ23" i="12"/>
  <c r="DJ36" i="12" s="1"/>
  <c r="DJ37" i="12" s="1"/>
  <c r="DI23" i="12"/>
  <c r="DI36" i="12" s="1"/>
  <c r="DI37" i="12" s="1"/>
  <c r="DH23" i="12"/>
  <c r="DH36" i="12" s="1"/>
  <c r="DH37" i="12" s="1"/>
  <c r="DG23" i="12"/>
  <c r="DF23" i="12"/>
  <c r="DF36" i="12" s="1"/>
  <c r="DF37" i="12" s="1"/>
  <c r="DE23" i="12"/>
  <c r="DE36" i="12" s="1"/>
  <c r="DE37" i="12" s="1"/>
  <c r="DD23" i="12"/>
  <c r="DC23" i="12"/>
  <c r="DC36" i="12" s="1"/>
  <c r="DC37" i="12" s="1"/>
  <c r="DB23" i="12"/>
  <c r="CY23" i="12"/>
  <c r="CY36" i="12" s="1"/>
  <c r="CY37" i="12" s="1"/>
  <c r="CX23" i="12"/>
  <c r="CW23" i="12"/>
  <c r="CW36" i="12" s="1"/>
  <c r="CW37" i="12" s="1"/>
  <c r="CV23" i="12"/>
  <c r="CV36" i="12" s="1"/>
  <c r="CV37" i="12" s="1"/>
  <c r="CT23" i="12"/>
  <c r="CT36" i="12" s="1"/>
  <c r="CT37" i="12" s="1"/>
  <c r="CS23" i="12"/>
  <c r="CR23" i="12"/>
  <c r="CR36" i="12" s="1"/>
  <c r="CR37" i="12" s="1"/>
  <c r="CQ23" i="12"/>
  <c r="CQ36" i="12" s="1"/>
  <c r="CQ37" i="12" s="1"/>
  <c r="CP23" i="12"/>
  <c r="CP36" i="12" s="1"/>
  <c r="CP37" i="12" s="1"/>
  <c r="CO23" i="12"/>
  <c r="CN23" i="12"/>
  <c r="CN36" i="12" s="1"/>
  <c r="CN37" i="12" s="1"/>
  <c r="CM23" i="12"/>
  <c r="CL23" i="12"/>
  <c r="CK23" i="12"/>
  <c r="CG23" i="12"/>
  <c r="CF23" i="12"/>
  <c r="CF36" i="12" s="1"/>
  <c r="CF37" i="12" s="1"/>
  <c r="CE23" i="12"/>
  <c r="CE36" i="12" s="1"/>
  <c r="CE37" i="12" s="1"/>
  <c r="CD23" i="12"/>
  <c r="CD36" i="12" s="1"/>
  <c r="CD37" i="12" s="1"/>
  <c r="CB23" i="12"/>
  <c r="CA23" i="12"/>
  <c r="CA36" i="12" s="1"/>
  <c r="CA37" i="12" s="1"/>
  <c r="BZ23" i="12"/>
  <c r="BZ36" i="12" s="1"/>
  <c r="BZ37" i="12" s="1"/>
  <c r="BY23" i="12"/>
  <c r="BX23" i="12"/>
  <c r="BW23" i="12"/>
  <c r="BV23" i="12"/>
  <c r="BV36" i="12" s="1"/>
  <c r="BV37" i="12" s="1"/>
  <c r="BU23" i="12"/>
  <c r="BU36" i="12" s="1"/>
  <c r="BU37" i="12" s="1"/>
  <c r="BT23" i="12"/>
  <c r="BP23" i="12"/>
  <c r="BP36" i="12" s="1"/>
  <c r="BP37" i="12" s="1"/>
  <c r="BO23" i="12"/>
  <c r="BO36" i="12" s="1"/>
  <c r="BO37" i="12" s="1"/>
  <c r="BN23" i="12"/>
  <c r="BM23" i="12"/>
  <c r="BL23" i="12"/>
  <c r="BL36" i="12" s="1"/>
  <c r="BL37" i="12" s="1"/>
  <c r="BK23" i="12"/>
  <c r="BJ23" i="12"/>
  <c r="BJ36" i="12" s="1"/>
  <c r="BJ37" i="12" s="1"/>
  <c r="BI23" i="12"/>
  <c r="BI36" i="12" s="1"/>
  <c r="BI37" i="12" s="1"/>
  <c r="BH23" i="12"/>
  <c r="BH36" i="12" s="1"/>
  <c r="BH37" i="12" s="1"/>
  <c r="BG23" i="12"/>
  <c r="BG36" i="12" s="1"/>
  <c r="BG37" i="12" s="1"/>
  <c r="BF23" i="12"/>
  <c r="BF36" i="12" s="1"/>
  <c r="BF37" i="12" s="1"/>
  <c r="BE23" i="12"/>
  <c r="BE36" i="12" s="1"/>
  <c r="BE37" i="12" s="1"/>
  <c r="BD23" i="12"/>
  <c r="BD36" i="12" s="1"/>
  <c r="BD37" i="12" s="1"/>
  <c r="BA23" i="12"/>
  <c r="BA36" i="12" s="1"/>
  <c r="BA37" i="12" s="1"/>
  <c r="AZ23" i="12"/>
  <c r="AZ36" i="12" s="1"/>
  <c r="AZ37" i="12" s="1"/>
  <c r="AY23" i="12"/>
  <c r="AY36" i="12" s="1"/>
  <c r="AY37" i="12" s="1"/>
  <c r="AX23" i="12"/>
  <c r="AW23" i="12"/>
  <c r="AW36" i="12" s="1"/>
  <c r="AW37" i="12" s="1"/>
  <c r="AV23" i="12"/>
  <c r="AU23" i="12"/>
  <c r="AU36" i="12" s="1"/>
  <c r="AU37" i="12" s="1"/>
  <c r="AT23" i="12"/>
  <c r="AS23" i="12"/>
  <c r="AS36" i="12" s="1"/>
  <c r="AS37" i="12" s="1"/>
  <c r="AR23" i="12"/>
  <c r="AR36" i="12" s="1"/>
  <c r="AR37" i="12" s="1"/>
  <c r="AQ23" i="12"/>
  <c r="AP23" i="12"/>
  <c r="AO23" i="12"/>
  <c r="AO36" i="12" s="1"/>
  <c r="AO37" i="12" s="1"/>
  <c r="AN23" i="12"/>
  <c r="AN36" i="12" s="1"/>
  <c r="AN37" i="12" s="1"/>
  <c r="AM23" i="12"/>
  <c r="AM36" i="12" s="1"/>
  <c r="AM37" i="12" s="1"/>
  <c r="AI23" i="12"/>
  <c r="AI36" i="12" s="1"/>
  <c r="AI37" i="12" s="1"/>
  <c r="AH23" i="12"/>
  <c r="AH36" i="12" s="1"/>
  <c r="AH37" i="12" s="1"/>
  <c r="AG23" i="12"/>
  <c r="AG36" i="12" s="1"/>
  <c r="AG37" i="12" s="1"/>
  <c r="AF23" i="12"/>
  <c r="AF36" i="12" s="1"/>
  <c r="AF37" i="12" s="1"/>
  <c r="AE23" i="12"/>
  <c r="AE36" i="12" s="1"/>
  <c r="AE37" i="12" s="1"/>
  <c r="AD23" i="12"/>
  <c r="AD36" i="12" s="1"/>
  <c r="AD37" i="12" s="1"/>
  <c r="Y23" i="12"/>
  <c r="X23" i="12"/>
  <c r="W23" i="12"/>
  <c r="W36" i="12" s="1"/>
  <c r="W37" i="12" s="1"/>
  <c r="V23" i="12"/>
  <c r="U23" i="12"/>
  <c r="T23" i="12"/>
  <c r="T36" i="12" s="1"/>
  <c r="T37" i="12" s="1"/>
  <c r="S23" i="12"/>
  <c r="R23" i="12"/>
  <c r="Q23" i="12"/>
  <c r="M23" i="12"/>
  <c r="L23" i="12"/>
  <c r="K23" i="12"/>
  <c r="J23" i="12"/>
  <c r="I23" i="12"/>
  <c r="H23" i="12"/>
  <c r="H36" i="12" s="1"/>
  <c r="H37" i="12" s="1"/>
  <c r="G23" i="12"/>
  <c r="F23" i="12"/>
  <c r="E23" i="12"/>
  <c r="D23" i="12"/>
  <c r="C23" i="12"/>
  <c r="FN37" i="13"/>
  <c r="FN38" i="13" s="1"/>
  <c r="FD37" i="13"/>
  <c r="FD38" i="13" s="1"/>
  <c r="FQ36" i="13"/>
  <c r="FP36" i="13"/>
  <c r="FO36" i="13"/>
  <c r="FN36" i="13"/>
  <c r="FI36" i="13"/>
  <c r="FH36" i="13"/>
  <c r="FG36" i="13"/>
  <c r="FF36" i="13"/>
  <c r="FE36" i="13"/>
  <c r="FD36" i="13"/>
  <c r="EW36" i="13"/>
  <c r="EV36" i="13"/>
  <c r="EU36" i="13"/>
  <c r="ET36" i="13"/>
  <c r="ES36" i="13"/>
  <c r="ER36" i="13"/>
  <c r="EO36" i="13"/>
  <c r="EN36" i="13"/>
  <c r="EM36" i="13"/>
  <c r="EL36" i="13"/>
  <c r="EK36" i="13"/>
  <c r="EJ36" i="13"/>
  <c r="EI36" i="13"/>
  <c r="EH36" i="13"/>
  <c r="EG36" i="13"/>
  <c r="EF36" i="13"/>
  <c r="EE36" i="13"/>
  <c r="ED36" i="13"/>
  <c r="EA36" i="13"/>
  <c r="DZ36" i="13"/>
  <c r="DY36" i="13"/>
  <c r="DX36" i="13"/>
  <c r="DW36" i="13"/>
  <c r="DV36" i="13"/>
  <c r="DU36" i="13"/>
  <c r="DT36" i="13"/>
  <c r="DS36" i="13"/>
  <c r="DR36" i="13"/>
  <c r="DO36" i="13"/>
  <c r="DM36" i="13"/>
  <c r="DL36" i="13"/>
  <c r="DK36" i="13"/>
  <c r="DJ36" i="13"/>
  <c r="DI36" i="13"/>
  <c r="DH36" i="13"/>
  <c r="DG36" i="13"/>
  <c r="DF36" i="13"/>
  <c r="DE36" i="13"/>
  <c r="DD36" i="13"/>
  <c r="DC36" i="13"/>
  <c r="DB36" i="13"/>
  <c r="DA36" i="13"/>
  <c r="CZ36" i="13"/>
  <c r="CY36" i="13"/>
  <c r="CX36" i="13"/>
  <c r="CV36" i="13"/>
  <c r="CU36" i="13"/>
  <c r="CT36" i="13"/>
  <c r="CS36" i="13"/>
  <c r="CR36" i="13"/>
  <c r="CQ36" i="13"/>
  <c r="CP36" i="13"/>
  <c r="CO36" i="13"/>
  <c r="CN36" i="13"/>
  <c r="CJ36" i="13"/>
  <c r="CI36" i="13"/>
  <c r="CH36" i="13"/>
  <c r="CG36" i="13"/>
  <c r="CF36" i="13"/>
  <c r="CE36" i="13"/>
  <c r="CD36" i="13"/>
  <c r="CC36" i="13"/>
  <c r="CB36" i="13"/>
  <c r="CA36" i="13"/>
  <c r="BZ36" i="13"/>
  <c r="BY36" i="13"/>
  <c r="BS36" i="13"/>
  <c r="BR36" i="13"/>
  <c r="BP36" i="13"/>
  <c r="BN36" i="13"/>
  <c r="BM36" i="13"/>
  <c r="BL36" i="13"/>
  <c r="BK36" i="13"/>
  <c r="BJ36" i="13"/>
  <c r="BI36" i="13"/>
  <c r="BH36" i="13"/>
  <c r="BG36" i="13"/>
  <c r="BF36" i="13"/>
  <c r="BE36" i="13"/>
  <c r="BD36" i="13"/>
  <c r="BC36" i="13"/>
  <c r="BB36" i="13"/>
  <c r="BA36" i="13"/>
  <c r="AY36" i="13"/>
  <c r="AX36" i="13"/>
  <c r="AW36" i="13"/>
  <c r="AV36" i="13"/>
  <c r="AU36" i="13"/>
  <c r="AT36" i="13"/>
  <c r="AS36" i="13"/>
  <c r="AR36" i="13"/>
  <c r="AQ36" i="13"/>
  <c r="AP36" i="13"/>
  <c r="AO36" i="13"/>
  <c r="AM36" i="13"/>
  <c r="AL36" i="13"/>
  <c r="AK36" i="13"/>
  <c r="AJ36" i="13"/>
  <c r="AI36" i="13"/>
  <c r="AH36" i="13"/>
  <c r="AG36" i="13"/>
  <c r="AF36" i="13"/>
  <c r="AE36" i="13"/>
  <c r="AD36" i="13"/>
  <c r="AC36" i="13"/>
  <c r="AB36" i="13"/>
  <c r="AA36" i="13"/>
  <c r="Z36" i="13"/>
  <c r="Y36" i="13"/>
  <c r="W36" i="13"/>
  <c r="V36" i="13"/>
  <c r="U36" i="13"/>
  <c r="T36" i="13"/>
  <c r="S36" i="13"/>
  <c r="R36" i="13"/>
  <c r="Q36" i="13"/>
  <c r="P36" i="13"/>
  <c r="O36" i="13"/>
  <c r="N36" i="13"/>
  <c r="M36" i="13"/>
  <c r="L36" i="13"/>
  <c r="J36" i="13"/>
  <c r="I36" i="13"/>
  <c r="H36" i="13"/>
  <c r="G36" i="13"/>
  <c r="F36" i="13"/>
  <c r="E36" i="13"/>
  <c r="D36" i="13"/>
  <c r="C36" i="13"/>
  <c r="FC35" i="13"/>
  <c r="FB35" i="13"/>
  <c r="FA35" i="13"/>
  <c r="EZ35" i="13"/>
  <c r="FC34" i="13"/>
  <c r="FB34" i="13"/>
  <c r="FA34" i="13"/>
  <c r="EZ34" i="13"/>
  <c r="FC33" i="13"/>
  <c r="FB33" i="13"/>
  <c r="FA33" i="13"/>
  <c r="EZ33" i="13"/>
  <c r="FC32" i="13"/>
  <c r="FB32" i="13"/>
  <c r="FA32" i="13"/>
  <c r="EZ32" i="13"/>
  <c r="FC31" i="13"/>
  <c r="FB31" i="13"/>
  <c r="FA31" i="13"/>
  <c r="EZ31" i="13"/>
  <c r="FC30" i="13"/>
  <c r="FB30" i="13"/>
  <c r="FA30" i="13"/>
  <c r="EZ30" i="13"/>
  <c r="FC29" i="13"/>
  <c r="FB29" i="13"/>
  <c r="FA29" i="13"/>
  <c r="EZ29" i="13"/>
  <c r="FC28" i="13"/>
  <c r="FB28" i="13"/>
  <c r="FA28" i="13"/>
  <c r="EZ28" i="13"/>
  <c r="FC27" i="13"/>
  <c r="FB27" i="13"/>
  <c r="FA27" i="13"/>
  <c r="EZ27" i="13"/>
  <c r="FC26" i="13"/>
  <c r="FB26" i="13"/>
  <c r="FA26" i="13"/>
  <c r="EZ26" i="13"/>
  <c r="FC25" i="13"/>
  <c r="FB25" i="13"/>
  <c r="FA25" i="13"/>
  <c r="EZ25" i="13"/>
  <c r="FQ24" i="13"/>
  <c r="FQ37" i="13" s="1"/>
  <c r="FQ38" i="13" s="1"/>
  <c r="FP24" i="13"/>
  <c r="FP37" i="13" s="1"/>
  <c r="FP38" i="13" s="1"/>
  <c r="FO24" i="13"/>
  <c r="FO37" i="13" s="1"/>
  <c r="FO38" i="13" s="1"/>
  <c r="FN24" i="13"/>
  <c r="FI24" i="13"/>
  <c r="FH24" i="13"/>
  <c r="FG24" i="13"/>
  <c r="FF24" i="13"/>
  <c r="FE24" i="13"/>
  <c r="FD24" i="13"/>
  <c r="EW24" i="13"/>
  <c r="EW37" i="13" s="1"/>
  <c r="EW38" i="13" s="1"/>
  <c r="EV24" i="13"/>
  <c r="EU24" i="13"/>
  <c r="EU37" i="13" s="1"/>
  <c r="EU38" i="13" s="1"/>
  <c r="ET24" i="13"/>
  <c r="ES24" i="13"/>
  <c r="ER24" i="13"/>
  <c r="ER37" i="13" s="1"/>
  <c r="ER38" i="13" s="1"/>
  <c r="EO24" i="13"/>
  <c r="EO37" i="13" s="1"/>
  <c r="EO38" i="13" s="1"/>
  <c r="EN24" i="13"/>
  <c r="EM24" i="13"/>
  <c r="EM37" i="13" s="1"/>
  <c r="EM38" i="13" s="1"/>
  <c r="EL24" i="13"/>
  <c r="EK24" i="13"/>
  <c r="EJ24" i="13"/>
  <c r="EI24" i="13"/>
  <c r="EH24" i="13"/>
  <c r="EG24" i="13"/>
  <c r="EG37" i="13" s="1"/>
  <c r="EG38" i="13" s="1"/>
  <c r="EF24" i="13"/>
  <c r="EE24" i="13"/>
  <c r="EE37" i="13" s="1"/>
  <c r="EE38" i="13" s="1"/>
  <c r="ED24" i="13"/>
  <c r="ED37" i="13" s="1"/>
  <c r="ED38" i="13" s="1"/>
  <c r="EA24" i="13"/>
  <c r="EA37" i="13" s="1"/>
  <c r="EA38" i="13" s="1"/>
  <c r="DZ24" i="13"/>
  <c r="DY24" i="13"/>
  <c r="DX24" i="13"/>
  <c r="DW24" i="13"/>
  <c r="DW37" i="13" s="1"/>
  <c r="DW38" i="13" s="1"/>
  <c r="DV24" i="13"/>
  <c r="DV37" i="13" s="1"/>
  <c r="DV38" i="13" s="1"/>
  <c r="DU24" i="13"/>
  <c r="DT24" i="13"/>
  <c r="DS24" i="13"/>
  <c r="DR24" i="13"/>
  <c r="DO24" i="13"/>
  <c r="DM24" i="13"/>
  <c r="DL24" i="13"/>
  <c r="DK24" i="13"/>
  <c r="DJ24" i="13"/>
  <c r="DI24" i="13"/>
  <c r="DH24" i="13"/>
  <c r="DG24" i="13"/>
  <c r="DF24" i="13"/>
  <c r="DE24" i="13"/>
  <c r="DD24" i="13"/>
  <c r="DD37" i="13" s="1"/>
  <c r="DD38" i="13" s="1"/>
  <c r="DC24" i="13"/>
  <c r="DB24" i="13"/>
  <c r="DA24" i="13"/>
  <c r="CZ24" i="13"/>
  <c r="CY24" i="13"/>
  <c r="CX24" i="13"/>
  <c r="CV24" i="13"/>
  <c r="CU24" i="13"/>
  <c r="CU37" i="13" s="1"/>
  <c r="CU38" i="13" s="1"/>
  <c r="CT24" i="13"/>
  <c r="CS24" i="13"/>
  <c r="CR24" i="13"/>
  <c r="CQ24" i="13"/>
  <c r="CP24" i="13"/>
  <c r="CO24" i="13"/>
  <c r="CN24" i="13"/>
  <c r="CJ24" i="13"/>
  <c r="CI24" i="13"/>
  <c r="CH24" i="13"/>
  <c r="CG24" i="13"/>
  <c r="CF24" i="13"/>
  <c r="CE24" i="13"/>
  <c r="CD24" i="13"/>
  <c r="CC24" i="13"/>
  <c r="CB24" i="13"/>
  <c r="CB37" i="13" s="1"/>
  <c r="CB38" i="13" s="1"/>
  <c r="CA24" i="13"/>
  <c r="BZ24" i="13"/>
  <c r="BZ37" i="13" s="1"/>
  <c r="BZ38" i="13" s="1"/>
  <c r="BY24" i="13"/>
  <c r="BS24" i="13"/>
  <c r="BR24" i="13"/>
  <c r="BP24" i="13"/>
  <c r="BN24" i="13"/>
  <c r="BM24" i="13"/>
  <c r="BL24" i="13"/>
  <c r="BK24" i="13"/>
  <c r="BK37" i="13" s="1"/>
  <c r="BK38" i="13" s="1"/>
  <c r="BJ24" i="13"/>
  <c r="BI24" i="13"/>
  <c r="BH24" i="13"/>
  <c r="BG24" i="13"/>
  <c r="BF24" i="13"/>
  <c r="BE24" i="13"/>
  <c r="BE37" i="13" s="1"/>
  <c r="BE38" i="13" s="1"/>
  <c r="BD24" i="13"/>
  <c r="BC24" i="13"/>
  <c r="BB24" i="13"/>
  <c r="BA24" i="13"/>
  <c r="AY24" i="13"/>
  <c r="AX24" i="13"/>
  <c r="AW24" i="13"/>
  <c r="AV24" i="13"/>
  <c r="AV37" i="13" s="1"/>
  <c r="AV38" i="13" s="1"/>
  <c r="AU24" i="13"/>
  <c r="AT24" i="13"/>
  <c r="AS24" i="13"/>
  <c r="AR24" i="13"/>
  <c r="AQ24" i="13"/>
  <c r="AP24" i="13"/>
  <c r="AO24" i="13"/>
  <c r="AM24" i="13"/>
  <c r="AM37" i="13" s="1"/>
  <c r="AM38" i="13" s="1"/>
  <c r="AL24" i="13"/>
  <c r="AK24" i="13"/>
  <c r="AJ24" i="13"/>
  <c r="AI24" i="13"/>
  <c r="AH24" i="13"/>
  <c r="AG24" i="13"/>
  <c r="AF24" i="13"/>
  <c r="AE24" i="13"/>
  <c r="AE37" i="13" s="1"/>
  <c r="AE38" i="13" s="1"/>
  <c r="AD24" i="13"/>
  <c r="AC24" i="13"/>
  <c r="AB24" i="13"/>
  <c r="AA24" i="13"/>
  <c r="Z24" i="13"/>
  <c r="Y24" i="13"/>
  <c r="W24" i="13"/>
  <c r="V24" i="13"/>
  <c r="V37" i="13" s="1"/>
  <c r="V38" i="13" s="1"/>
  <c r="U24" i="13"/>
  <c r="T24" i="13"/>
  <c r="S24" i="13"/>
  <c r="R24" i="13"/>
  <c r="Q24" i="13"/>
  <c r="P24" i="13"/>
  <c r="O24" i="13"/>
  <c r="N24" i="13"/>
  <c r="M24" i="13"/>
  <c r="L24" i="13"/>
  <c r="L37" i="13" s="1"/>
  <c r="L38" i="13" s="1"/>
  <c r="J24" i="13"/>
  <c r="I24" i="13"/>
  <c r="H24" i="13"/>
  <c r="G24" i="13"/>
  <c r="F24" i="13"/>
  <c r="E24" i="13"/>
  <c r="D24" i="13"/>
  <c r="D37" i="13" s="1"/>
  <c r="D38" i="13" s="1"/>
  <c r="C24" i="13"/>
  <c r="C37" i="13" s="1"/>
  <c r="C38" i="13" s="1"/>
  <c r="FC23" i="13"/>
  <c r="FB23" i="13"/>
  <c r="FA23" i="13"/>
  <c r="EZ23" i="13"/>
  <c r="FC22" i="13"/>
  <c r="FB22" i="13"/>
  <c r="FA22" i="13"/>
  <c r="EZ22" i="13"/>
  <c r="FC21" i="13"/>
  <c r="FB21" i="13"/>
  <c r="FA21" i="13"/>
  <c r="EZ21" i="13"/>
  <c r="FC20" i="13"/>
  <c r="FB20" i="13"/>
  <c r="FA20" i="13"/>
  <c r="EZ20" i="13"/>
  <c r="FC19" i="13"/>
  <c r="FB19" i="13"/>
  <c r="FA19" i="13"/>
  <c r="EZ19" i="13"/>
  <c r="FC18" i="13"/>
  <c r="FB18" i="13"/>
  <c r="FA18" i="13"/>
  <c r="EZ18" i="13"/>
  <c r="FC17" i="13"/>
  <c r="FB17" i="13"/>
  <c r="FA17" i="13"/>
  <c r="EZ17" i="13"/>
  <c r="FC16" i="13"/>
  <c r="FB16" i="13"/>
  <c r="FA16" i="13"/>
  <c r="EZ16" i="13"/>
  <c r="FC15" i="13"/>
  <c r="FB15" i="13"/>
  <c r="FA15" i="13"/>
  <c r="EZ15" i="13"/>
  <c r="FC14" i="13"/>
  <c r="FB14" i="13"/>
  <c r="FA14" i="13"/>
  <c r="EZ14" i="13"/>
  <c r="FC13" i="13"/>
  <c r="FB13" i="13"/>
  <c r="FA13" i="13"/>
  <c r="EZ13" i="13"/>
  <c r="FC12" i="13"/>
  <c r="FB12" i="13"/>
  <c r="FA12" i="13"/>
  <c r="EZ12" i="13"/>
  <c r="FC11" i="13"/>
  <c r="FB11" i="13"/>
  <c r="FA11" i="13"/>
  <c r="EZ11" i="13"/>
  <c r="FC10" i="13"/>
  <c r="FB10" i="13"/>
  <c r="FA10" i="13"/>
  <c r="EZ10" i="13"/>
  <c r="FC9" i="13"/>
  <c r="FB9" i="13"/>
  <c r="ES35" i="11"/>
  <c r="ER35" i="11"/>
  <c r="EQ35" i="11"/>
  <c r="EP35" i="11"/>
  <c r="EO35" i="11"/>
  <c r="EN35" i="11"/>
  <c r="EM35" i="11"/>
  <c r="EL35" i="11"/>
  <c r="EK35" i="11"/>
  <c r="EJ35" i="11"/>
  <c r="EI35" i="11"/>
  <c r="EH35" i="11"/>
  <c r="EG35" i="11"/>
  <c r="EF35" i="11"/>
  <c r="EE35" i="11"/>
  <c r="EC35" i="11"/>
  <c r="EA35" i="11"/>
  <c r="DZ35" i="11"/>
  <c r="DY35" i="11"/>
  <c r="DX35" i="11"/>
  <c r="DW35" i="11"/>
  <c r="DU35" i="11"/>
  <c r="DT35" i="11"/>
  <c r="DS35" i="11"/>
  <c r="DR35" i="11"/>
  <c r="DQ35" i="11"/>
  <c r="DH35" i="11"/>
  <c r="DG35" i="11"/>
  <c r="DF35" i="11"/>
  <c r="DE35" i="11"/>
  <c r="DD35" i="11"/>
  <c r="DA35" i="11"/>
  <c r="CZ35" i="11"/>
  <c r="CY35" i="11"/>
  <c r="CX35" i="11"/>
  <c r="CW35" i="11"/>
  <c r="CU35" i="11"/>
  <c r="CT35" i="11"/>
  <c r="CR35" i="11"/>
  <c r="CQ35" i="11"/>
  <c r="CN35" i="11"/>
  <c r="CM35" i="11"/>
  <c r="CL35" i="11"/>
  <c r="CK35" i="11"/>
  <c r="CJ35" i="11"/>
  <c r="CI35" i="11"/>
  <c r="CH35" i="11"/>
  <c r="CG35" i="11"/>
  <c r="CF35" i="11"/>
  <c r="CE35" i="11"/>
  <c r="CD35" i="11"/>
  <c r="CC35" i="11"/>
  <c r="BX35" i="11"/>
  <c r="BW35" i="11"/>
  <c r="BV35" i="11"/>
  <c r="BU35" i="11"/>
  <c r="BT35" i="11"/>
  <c r="BR35" i="11"/>
  <c r="BQ35" i="11"/>
  <c r="BP35" i="11"/>
  <c r="BO35" i="11"/>
  <c r="BN35" i="11"/>
  <c r="BI35" i="11"/>
  <c r="BH35" i="11"/>
  <c r="BG35" i="11"/>
  <c r="BF35" i="11"/>
  <c r="BE35" i="11"/>
  <c r="BD35" i="11"/>
  <c r="BC35" i="11"/>
  <c r="BB35" i="11"/>
  <c r="BA35" i="11"/>
  <c r="AZ35" i="11"/>
  <c r="AY35" i="11"/>
  <c r="AV35" i="11"/>
  <c r="AU35" i="11"/>
  <c r="AT35" i="11"/>
  <c r="AS35" i="11"/>
  <c r="AR35" i="11"/>
  <c r="AP35" i="11"/>
  <c r="AO35" i="11"/>
  <c r="AN35" i="11"/>
  <c r="AM35" i="11"/>
  <c r="AL35" i="11"/>
  <c r="AJ35" i="11"/>
  <c r="AI35" i="11"/>
  <c r="AH35" i="11"/>
  <c r="AG35" i="11"/>
  <c r="AF35" i="11"/>
  <c r="AE35" i="11"/>
  <c r="AE36" i="11" s="1"/>
  <c r="AE37" i="11" s="1"/>
  <c r="AC35" i="11"/>
  <c r="AB35" i="11"/>
  <c r="AA35" i="11"/>
  <c r="Z35" i="11"/>
  <c r="Y35" i="11"/>
  <c r="X35" i="11"/>
  <c r="T35" i="11"/>
  <c r="R35" i="11"/>
  <c r="Q35" i="11"/>
  <c r="P35" i="11"/>
  <c r="O35" i="11"/>
  <c r="N35" i="11"/>
  <c r="M35" i="11"/>
  <c r="L35" i="11"/>
  <c r="K35" i="11"/>
  <c r="J35" i="11"/>
  <c r="I35" i="11"/>
  <c r="H35" i="11"/>
  <c r="G35" i="11"/>
  <c r="F35" i="11"/>
  <c r="E35" i="11"/>
  <c r="D35" i="11"/>
  <c r="C35" i="11"/>
  <c r="C36" i="11" s="1"/>
  <c r="C37" i="11" s="1"/>
  <c r="ES23" i="11"/>
  <c r="ES36" i="11" s="1"/>
  <c r="ES37" i="11" s="1"/>
  <c r="ER23" i="11"/>
  <c r="ER36" i="11" s="1"/>
  <c r="ER37" i="11" s="1"/>
  <c r="EQ23" i="11"/>
  <c r="EP23" i="11"/>
  <c r="EP36" i="11" s="1"/>
  <c r="EP37" i="11" s="1"/>
  <c r="EO23" i="11"/>
  <c r="EO36" i="11" s="1"/>
  <c r="EO37" i="11" s="1"/>
  <c r="EN23" i="11"/>
  <c r="EM23" i="11"/>
  <c r="EM36" i="11" s="1"/>
  <c r="EM37" i="11" s="1"/>
  <c r="EL23" i="11"/>
  <c r="EL36" i="11" s="1"/>
  <c r="EL37" i="11" s="1"/>
  <c r="EK23" i="11"/>
  <c r="EJ23" i="11"/>
  <c r="EI23" i="11"/>
  <c r="EH23" i="11"/>
  <c r="EH36" i="11" s="1"/>
  <c r="EH37" i="11" s="1"/>
  <c r="EG23" i="11"/>
  <c r="EG36" i="11" s="1"/>
  <c r="EG37" i="11" s="1"/>
  <c r="EF23" i="11"/>
  <c r="EE23" i="11"/>
  <c r="EE36" i="11" s="1"/>
  <c r="EE37" i="11" s="1"/>
  <c r="EC23" i="11"/>
  <c r="EA23" i="11"/>
  <c r="DZ23" i="11"/>
  <c r="DZ36" i="11" s="1"/>
  <c r="DZ37" i="11" s="1"/>
  <c r="DY23" i="11"/>
  <c r="DY36" i="11" s="1"/>
  <c r="DY37" i="11" s="1"/>
  <c r="DX23" i="11"/>
  <c r="DW23" i="11"/>
  <c r="DW36" i="11" s="1"/>
  <c r="DW37" i="11" s="1"/>
  <c r="DU23" i="11"/>
  <c r="DT23" i="11"/>
  <c r="DT36" i="11" s="1"/>
  <c r="DT37" i="11" s="1"/>
  <c r="DS23" i="11"/>
  <c r="DR23" i="11"/>
  <c r="DQ23" i="11"/>
  <c r="DQ36" i="11" s="1"/>
  <c r="DQ37" i="11" s="1"/>
  <c r="DH23" i="11"/>
  <c r="DG23" i="11"/>
  <c r="DF23" i="11"/>
  <c r="DF36" i="11" s="1"/>
  <c r="DF37" i="11" s="1"/>
  <c r="DE23" i="11"/>
  <c r="DD23" i="11"/>
  <c r="DA23" i="11"/>
  <c r="CZ23" i="11"/>
  <c r="CY23" i="11"/>
  <c r="CX23" i="11"/>
  <c r="CW23" i="11"/>
  <c r="CU23" i="11"/>
  <c r="CU36" i="11" s="1"/>
  <c r="CU37" i="11" s="1"/>
  <c r="CT23" i="11"/>
  <c r="CS23" i="11"/>
  <c r="CS36" i="11" s="1"/>
  <c r="CS37" i="11" s="1"/>
  <c r="CR23" i="11"/>
  <c r="CQ23" i="11"/>
  <c r="CN23" i="11"/>
  <c r="CM23" i="11"/>
  <c r="CM36" i="11" s="1"/>
  <c r="CM37" i="11" s="1"/>
  <c r="CL23" i="11"/>
  <c r="CL36" i="11" s="1"/>
  <c r="CL37" i="11" s="1"/>
  <c r="CK23" i="11"/>
  <c r="CJ23" i="11"/>
  <c r="CI23" i="11"/>
  <c r="CH23" i="11"/>
  <c r="CH36" i="11" s="1"/>
  <c r="CH37" i="11" s="1"/>
  <c r="CG23" i="11"/>
  <c r="CF23" i="11"/>
  <c r="CE23" i="11"/>
  <c r="CE36" i="11" s="1"/>
  <c r="CE37" i="11" s="1"/>
  <c r="CD23" i="11"/>
  <c r="CC23" i="11"/>
  <c r="BX23" i="11"/>
  <c r="BX36" i="11" s="1"/>
  <c r="BX37" i="11" s="1"/>
  <c r="BW23" i="11"/>
  <c r="BV23" i="11"/>
  <c r="BV36" i="11" s="1"/>
  <c r="BV37" i="11" s="1"/>
  <c r="BU23" i="11"/>
  <c r="BT23" i="11"/>
  <c r="BR23" i="11"/>
  <c r="BQ23" i="11"/>
  <c r="BP23" i="11"/>
  <c r="BO23" i="11"/>
  <c r="BN23" i="11"/>
  <c r="BN36" i="11" s="1"/>
  <c r="BN37" i="11" s="1"/>
  <c r="BI23" i="11"/>
  <c r="BI36" i="11" s="1"/>
  <c r="BI37" i="11" s="1"/>
  <c r="BH23" i="11"/>
  <c r="BG23" i="11"/>
  <c r="BF23" i="11"/>
  <c r="BE23" i="11"/>
  <c r="BD23" i="11"/>
  <c r="BC23" i="11"/>
  <c r="BB23" i="11"/>
  <c r="BB36" i="11" s="1"/>
  <c r="BB37" i="11" s="1"/>
  <c r="BA23" i="11"/>
  <c r="BA36" i="11" s="1"/>
  <c r="BA37" i="11" s="1"/>
  <c r="AZ23" i="11"/>
  <c r="AY23" i="11"/>
  <c r="AV23" i="11"/>
  <c r="AV36" i="11" s="1"/>
  <c r="AV37" i="11" s="1"/>
  <c r="AU23" i="11"/>
  <c r="AT23" i="11"/>
  <c r="AS23" i="11"/>
  <c r="AR23" i="11"/>
  <c r="AP23" i="11"/>
  <c r="AO23" i="11"/>
  <c r="AN23" i="11"/>
  <c r="AM23" i="11"/>
  <c r="AL23" i="11"/>
  <c r="AJ23" i="11"/>
  <c r="AI23" i="11"/>
  <c r="AH23" i="11"/>
  <c r="AG23" i="11"/>
  <c r="AF23" i="11"/>
  <c r="AC23" i="11"/>
  <c r="AC36" i="11" s="1"/>
  <c r="AC37" i="11" s="1"/>
  <c r="AB23" i="11"/>
  <c r="AA23" i="11"/>
  <c r="Z23" i="11"/>
  <c r="Y23" i="11"/>
  <c r="Y36" i="11" s="1"/>
  <c r="Y37" i="11" s="1"/>
  <c r="X23" i="11"/>
  <c r="T23" i="11"/>
  <c r="R23" i="11"/>
  <c r="Q23" i="11"/>
  <c r="Q36" i="11" s="1"/>
  <c r="Q37" i="11" s="1"/>
  <c r="P23" i="11"/>
  <c r="O23" i="11"/>
  <c r="N23" i="11"/>
  <c r="N36" i="11" s="1"/>
  <c r="N37" i="11" s="1"/>
  <c r="M23" i="11"/>
  <c r="L23" i="11"/>
  <c r="L36" i="11" s="1"/>
  <c r="L37" i="11" s="1"/>
  <c r="K23" i="11"/>
  <c r="J23" i="11"/>
  <c r="I23" i="11"/>
  <c r="I36" i="11" s="1"/>
  <c r="I37" i="11" s="1"/>
  <c r="H23" i="11"/>
  <c r="G23" i="11"/>
  <c r="F23" i="11"/>
  <c r="F36" i="11" s="1"/>
  <c r="F37" i="11" s="1"/>
  <c r="E23" i="11"/>
  <c r="E36" i="11" s="1"/>
  <c r="E37" i="11" s="1"/>
  <c r="D23" i="11"/>
  <c r="BM36" i="15" l="1"/>
  <c r="BM37" i="15" s="1"/>
  <c r="BP36" i="15"/>
  <c r="BP37" i="15" s="1"/>
  <c r="BX36" i="15"/>
  <c r="BX37" i="15" s="1"/>
  <c r="AZ36" i="15"/>
  <c r="AZ37" i="15" s="1"/>
  <c r="V36" i="15"/>
  <c r="V37" i="15" s="1"/>
  <c r="AF36" i="15"/>
  <c r="AF37" i="15" s="1"/>
  <c r="W36" i="15"/>
  <c r="W37" i="15" s="1"/>
  <c r="AH36" i="15"/>
  <c r="AH37" i="15" s="1"/>
  <c r="BC36" i="11"/>
  <c r="BC37" i="11" s="1"/>
  <c r="NF36" i="12"/>
  <c r="NF37" i="12" s="1"/>
  <c r="NO36" i="12"/>
  <c r="NO37" i="12" s="1"/>
  <c r="MP36" i="12"/>
  <c r="MP37" i="12" s="1"/>
  <c r="MR36" i="12"/>
  <c r="MR37" i="12" s="1"/>
  <c r="LZ36" i="12"/>
  <c r="LZ37" i="12" s="1"/>
  <c r="LF36" i="12"/>
  <c r="LF37" i="12" s="1"/>
  <c r="LN36" i="12"/>
  <c r="LN37" i="12" s="1"/>
  <c r="LI36" i="12"/>
  <c r="LI37" i="12" s="1"/>
  <c r="LR36" i="12"/>
  <c r="LR37" i="12" s="1"/>
  <c r="KR36" i="12"/>
  <c r="KR37" i="12" s="1"/>
  <c r="KZ36" i="12"/>
  <c r="KZ37" i="12" s="1"/>
  <c r="KT36" i="12"/>
  <c r="KT37" i="12" s="1"/>
  <c r="LB36" i="12"/>
  <c r="LB37" i="12" s="1"/>
  <c r="KM36" i="12"/>
  <c r="KM37" i="12" s="1"/>
  <c r="KN36" i="12"/>
  <c r="KN37" i="12" s="1"/>
  <c r="KL36" i="12"/>
  <c r="KL37" i="12" s="1"/>
  <c r="KD36" i="12"/>
  <c r="KD37" i="12" s="1"/>
  <c r="JJ36" i="12"/>
  <c r="JJ37" i="12" s="1"/>
  <c r="IZ36" i="12"/>
  <c r="IZ37" i="12" s="1"/>
  <c r="IT36" i="12"/>
  <c r="IT37" i="12" s="1"/>
  <c r="IX36" i="12"/>
  <c r="IX37" i="12" s="1"/>
  <c r="GK36" i="12"/>
  <c r="GK37" i="12" s="1"/>
  <c r="GF36" i="12"/>
  <c r="GF37" i="12" s="1"/>
  <c r="EJ36" i="12"/>
  <c r="EJ37" i="12" s="1"/>
  <c r="U36" i="12"/>
  <c r="U37" i="12" s="1"/>
  <c r="Q36" i="12"/>
  <c r="Q37" i="12" s="1"/>
  <c r="D36" i="12"/>
  <c r="D37" i="12" s="1"/>
  <c r="C36" i="12"/>
  <c r="C37" i="12" s="1"/>
  <c r="EK37" i="13"/>
  <c r="EK38" i="13" s="1"/>
  <c r="EZ36" i="13"/>
  <c r="DS37" i="13"/>
  <c r="DS38" i="13" s="1"/>
  <c r="AQ37" i="13"/>
  <c r="AQ38" i="13" s="1"/>
  <c r="DR37" i="13"/>
  <c r="DR38" i="13" s="1"/>
  <c r="DZ37" i="13"/>
  <c r="DZ38" i="13" s="1"/>
  <c r="EJ37" i="13"/>
  <c r="EJ38" i="13" s="1"/>
  <c r="AJ37" i="13"/>
  <c r="AJ38" i="13" s="1"/>
  <c r="DI37" i="13"/>
  <c r="DI38" i="13" s="1"/>
  <c r="EL37" i="13"/>
  <c r="EL38" i="13" s="1"/>
  <c r="EV37" i="13"/>
  <c r="EV38" i="13" s="1"/>
  <c r="M37" i="13"/>
  <c r="M38" i="13" s="1"/>
  <c r="AD37" i="13"/>
  <c r="AD38" i="13" s="1"/>
  <c r="AL37" i="13"/>
  <c r="AL38" i="13" s="1"/>
  <c r="EH37" i="13"/>
  <c r="EH38" i="13" s="1"/>
  <c r="DJ37" i="13"/>
  <c r="DJ38" i="13" s="1"/>
  <c r="DG37" i="13"/>
  <c r="DG38" i="13" s="1"/>
  <c r="DM37" i="13"/>
  <c r="DM38" i="13" s="1"/>
  <c r="CY37" i="13"/>
  <c r="CY38" i="13" s="1"/>
  <c r="DA37" i="13"/>
  <c r="DA38" i="13" s="1"/>
  <c r="DB37" i="13"/>
  <c r="DB38" i="13" s="1"/>
  <c r="CZ37" i="13"/>
  <c r="CZ38" i="13" s="1"/>
  <c r="DC37" i="13"/>
  <c r="DC38" i="13" s="1"/>
  <c r="CP37" i="13"/>
  <c r="CP38" i="13" s="1"/>
  <c r="CQ37" i="13"/>
  <c r="CQ38" i="13" s="1"/>
  <c r="CG37" i="13"/>
  <c r="CG38" i="13" s="1"/>
  <c r="CE37" i="13"/>
  <c r="CE38" i="13" s="1"/>
  <c r="CF37" i="13"/>
  <c r="CF38" i="13" s="1"/>
  <c r="BR37" i="13"/>
  <c r="BR38" i="13" s="1"/>
  <c r="BI37" i="13"/>
  <c r="BI38" i="13" s="1"/>
  <c r="BJ37" i="13"/>
  <c r="BJ38" i="13" s="1"/>
  <c r="BL37" i="13"/>
  <c r="BL38" i="13" s="1"/>
  <c r="BH37" i="13"/>
  <c r="BH38" i="13" s="1"/>
  <c r="AY37" i="13"/>
  <c r="AY38" i="13" s="1"/>
  <c r="AH37" i="13"/>
  <c r="AH38" i="13" s="1"/>
  <c r="AB37" i="13"/>
  <c r="AB38" i="13" s="1"/>
  <c r="Z37" i="13"/>
  <c r="Z38" i="13" s="1"/>
  <c r="S37" i="13"/>
  <c r="S38" i="13" s="1"/>
  <c r="U37" i="13"/>
  <c r="U38" i="13" s="1"/>
  <c r="Q37" i="13"/>
  <c r="Q38" i="13" s="1"/>
  <c r="E37" i="13"/>
  <c r="E38" i="13" s="1"/>
  <c r="EQ36" i="11"/>
  <c r="EQ37" i="11" s="1"/>
  <c r="EJ36" i="11"/>
  <c r="EJ37" i="11" s="1"/>
  <c r="EI36" i="11"/>
  <c r="EI37" i="11" s="1"/>
  <c r="DH36" i="11"/>
  <c r="DH37" i="11" s="1"/>
  <c r="DD36" i="11"/>
  <c r="DD37" i="11" s="1"/>
  <c r="CY36" i="11"/>
  <c r="CY37" i="11" s="1"/>
  <c r="CX36" i="11"/>
  <c r="CX37" i="11" s="1"/>
  <c r="CR36" i="11"/>
  <c r="CR37" i="11" s="1"/>
  <c r="CJ36" i="11"/>
  <c r="CJ37" i="11" s="1"/>
  <c r="BR36" i="11"/>
  <c r="BR37" i="11" s="1"/>
  <c r="BO36" i="11"/>
  <c r="BO37" i="11" s="1"/>
  <c r="BF36" i="11"/>
  <c r="BF37" i="11" s="1"/>
  <c r="BE36" i="11"/>
  <c r="BE37" i="11" s="1"/>
  <c r="AU36" i="11"/>
  <c r="AU37" i="11" s="1"/>
  <c r="AR36" i="11"/>
  <c r="AR37" i="11" s="1"/>
  <c r="EZ36" i="12"/>
  <c r="EZ37" i="12" s="1"/>
  <c r="HN36" i="12"/>
  <c r="HN37" i="12" s="1"/>
  <c r="JS36" i="12"/>
  <c r="JS37" i="12" s="1"/>
  <c r="AF37" i="13"/>
  <c r="AF38" i="13" s="1"/>
  <c r="CV37" i="13"/>
  <c r="CV38" i="13" s="1"/>
  <c r="E36" i="12"/>
  <c r="E37" i="12" s="1"/>
  <c r="G37" i="13"/>
  <c r="G38" i="13" s="1"/>
  <c r="P37" i="13"/>
  <c r="P38" i="13" s="1"/>
  <c r="AP37" i="13"/>
  <c r="AP38" i="13" s="1"/>
  <c r="AX37" i="13"/>
  <c r="AX38" i="13" s="1"/>
  <c r="CD37" i="13"/>
  <c r="CD38" i="13" s="1"/>
  <c r="CO37" i="13"/>
  <c r="CO38" i="13" s="1"/>
  <c r="CX37" i="13"/>
  <c r="CX38" i="13" s="1"/>
  <c r="DO37" i="13"/>
  <c r="DO38" i="13" s="1"/>
  <c r="DY37" i="13"/>
  <c r="DY38" i="13" s="1"/>
  <c r="EI37" i="13"/>
  <c r="EI38" i="13" s="1"/>
  <c r="FH37" i="13"/>
  <c r="FH38" i="13" s="1"/>
  <c r="Y36" i="12"/>
  <c r="Y37" i="12" s="1"/>
  <c r="CK36" i="12"/>
  <c r="CK37" i="12" s="1"/>
  <c r="DD36" i="12"/>
  <c r="DD37" i="12" s="1"/>
  <c r="LP36" i="12"/>
  <c r="LP37" i="12" s="1"/>
  <c r="D36" i="15"/>
  <c r="H36" i="15" s="1"/>
  <c r="W37" i="13"/>
  <c r="W38" i="13" s="1"/>
  <c r="CN37" i="13"/>
  <c r="CN38" i="13" s="1"/>
  <c r="S36" i="12"/>
  <c r="S37" i="12" s="1"/>
  <c r="ER36" i="12"/>
  <c r="ER37" i="12" s="1"/>
  <c r="JU36" i="12"/>
  <c r="JU37" i="12" s="1"/>
  <c r="LQ36" i="12"/>
  <c r="LQ37" i="12" s="1"/>
  <c r="MB36" i="12"/>
  <c r="MB37" i="12" s="1"/>
  <c r="BN37" i="13"/>
  <c r="BN38" i="13" s="1"/>
  <c r="BY37" i="13"/>
  <c r="BY38" i="13" s="1"/>
  <c r="CM36" i="12"/>
  <c r="CM37" i="12" s="1"/>
  <c r="AD36" i="15"/>
  <c r="AD37" i="15" s="1"/>
  <c r="AQ36" i="15"/>
  <c r="AQ37" i="15" s="1"/>
  <c r="BZ36" i="15"/>
  <c r="BZ37" i="15" s="1"/>
  <c r="BI36" i="15"/>
  <c r="BI37" i="15" s="1"/>
  <c r="AW37" i="13"/>
  <c r="AW38" i="13" s="1"/>
  <c r="J36" i="12"/>
  <c r="J37" i="12" s="1"/>
  <c r="DG36" i="12"/>
  <c r="DG37" i="12" s="1"/>
  <c r="MD36" i="12"/>
  <c r="MD37" i="12" s="1"/>
  <c r="J36" i="15"/>
  <c r="J37" i="15" s="1"/>
  <c r="O37" i="13"/>
  <c r="O38" i="13" s="1"/>
  <c r="BF37" i="13"/>
  <c r="BF38" i="13" s="1"/>
  <c r="M36" i="12"/>
  <c r="M37" i="12" s="1"/>
  <c r="EU35" i="11"/>
  <c r="DK37" i="13"/>
  <c r="DK38" i="13" s="1"/>
  <c r="KJ36" i="12"/>
  <c r="KJ37" i="12" s="1"/>
  <c r="K36" i="12"/>
  <c r="K37" i="12" s="1"/>
  <c r="CX36" i="12"/>
  <c r="CX37" i="12" s="1"/>
  <c r="FW36" i="12"/>
  <c r="FW37" i="12" s="1"/>
  <c r="IE36" i="12"/>
  <c r="IE37" i="12" s="1"/>
  <c r="IM36" i="12"/>
  <c r="IM37" i="12" s="1"/>
  <c r="MX36" i="12"/>
  <c r="MX37" i="12" s="1"/>
  <c r="AO37" i="13"/>
  <c r="AO38" i="13" s="1"/>
  <c r="DX37" i="13"/>
  <c r="DX38" i="13" s="1"/>
  <c r="FE37" i="13"/>
  <c r="FE38" i="13" s="1"/>
  <c r="IY36" i="12"/>
  <c r="IY37" i="12" s="1"/>
  <c r="JI36" i="12"/>
  <c r="JI37" i="12" s="1"/>
  <c r="JQ36" i="12"/>
  <c r="JQ37" i="12" s="1"/>
  <c r="KC36" i="12"/>
  <c r="KC37" i="12" s="1"/>
  <c r="KU36" i="12"/>
  <c r="KU37" i="12" s="1"/>
  <c r="LC36" i="12"/>
  <c r="LC37" i="12" s="1"/>
  <c r="LM36" i="12"/>
  <c r="LM37" i="12" s="1"/>
  <c r="LY36" i="12"/>
  <c r="LY37" i="12" s="1"/>
  <c r="MZ36" i="12"/>
  <c r="MZ37" i="12" s="1"/>
  <c r="NI36" i="12"/>
  <c r="NI37" i="12" s="1"/>
  <c r="FF36" i="12"/>
  <c r="FF37" i="12" s="1"/>
  <c r="GJ36" i="12"/>
  <c r="GJ37" i="12" s="1"/>
  <c r="GR36" i="12"/>
  <c r="GR37" i="12" s="1"/>
  <c r="JF36" i="12"/>
  <c r="JF37" i="12" s="1"/>
  <c r="MY36" i="12"/>
  <c r="MY37" i="12" s="1"/>
  <c r="L23" i="15"/>
  <c r="S36" i="15"/>
  <c r="S37" i="15" s="1"/>
  <c r="DE37" i="13"/>
  <c r="DE38" i="13" s="1"/>
  <c r="CD36" i="11"/>
  <c r="CD37" i="11" s="1"/>
  <c r="G126" i="28"/>
  <c r="G104" i="28"/>
  <c r="G51" i="28"/>
  <c r="G28" i="28"/>
  <c r="G22" i="28"/>
  <c r="CA35" i="15"/>
  <c r="CA23" i="15"/>
  <c r="CA36" i="15" s="1"/>
  <c r="CA37" i="15" s="1"/>
  <c r="BQ36" i="15"/>
  <c r="BQ37" i="15" s="1"/>
  <c r="BK36" i="15"/>
  <c r="BK37" i="15" s="1"/>
  <c r="BN36" i="15"/>
  <c r="BN37" i="15" s="1"/>
  <c r="BL36" i="15"/>
  <c r="BL37" i="15" s="1"/>
  <c r="BA36" i="15"/>
  <c r="BA37" i="15" s="1"/>
  <c r="BF35" i="15"/>
  <c r="BF23" i="15"/>
  <c r="AY36" i="15"/>
  <c r="AY37" i="15" s="1"/>
  <c r="AP36" i="15"/>
  <c r="AP37" i="15" s="1"/>
  <c r="AO36" i="15"/>
  <c r="AO37" i="15" s="1"/>
  <c r="AK35" i="15"/>
  <c r="AK23" i="15"/>
  <c r="X36" i="15"/>
  <c r="X37" i="15" s="1"/>
  <c r="Y36" i="15"/>
  <c r="Y37" i="15" s="1"/>
  <c r="T36" i="15"/>
  <c r="T37" i="15" s="1"/>
  <c r="AA36" i="15"/>
  <c r="AA37" i="15" s="1"/>
  <c r="O35" i="15"/>
  <c r="L35" i="15"/>
  <c r="P35" i="15"/>
  <c r="P23" i="15"/>
  <c r="P36" i="15"/>
  <c r="K35" i="15"/>
  <c r="G35" i="15"/>
  <c r="C36" i="15"/>
  <c r="K36" i="15" s="1"/>
  <c r="G23" i="15"/>
  <c r="O23" i="15"/>
  <c r="K23" i="15"/>
  <c r="NP36" i="12"/>
  <c r="NP37" i="12" s="1"/>
  <c r="NM36" i="12"/>
  <c r="NM37" i="12" s="1"/>
  <c r="NC36" i="12"/>
  <c r="NC37" i="12" s="1"/>
  <c r="NK36" i="12"/>
  <c r="NK37" i="12" s="1"/>
  <c r="ND36" i="12"/>
  <c r="ND37" i="12" s="1"/>
  <c r="MU36" i="12"/>
  <c r="MU37" i="12" s="1"/>
  <c r="MH36" i="12"/>
  <c r="MH37" i="12" s="1"/>
  <c r="MG36" i="12"/>
  <c r="MG37" i="12" s="1"/>
  <c r="LX36" i="12"/>
  <c r="LX37" i="12" s="1"/>
  <c r="LH36" i="12"/>
  <c r="LH37" i="12" s="1"/>
  <c r="LA36" i="12"/>
  <c r="LA37" i="12" s="1"/>
  <c r="KW36" i="12"/>
  <c r="KW37" i="12" s="1"/>
  <c r="KQ36" i="12"/>
  <c r="KQ37" i="12" s="1"/>
  <c r="KF36" i="12"/>
  <c r="KF37" i="12" s="1"/>
  <c r="KI36" i="12"/>
  <c r="KI37" i="12" s="1"/>
  <c r="JZ36" i="12"/>
  <c r="JZ37" i="12" s="1"/>
  <c r="KA36" i="12"/>
  <c r="KA37" i="12" s="1"/>
  <c r="KB36" i="12"/>
  <c r="KB37" i="12" s="1"/>
  <c r="JV36" i="12"/>
  <c r="JV37" i="12" s="1"/>
  <c r="JT36" i="12"/>
  <c r="JT37" i="12" s="1"/>
  <c r="JM36" i="12"/>
  <c r="JM37" i="12" s="1"/>
  <c r="JO36" i="12"/>
  <c r="JO37" i="12" s="1"/>
  <c r="JB36" i="12"/>
  <c r="JB37" i="12" s="1"/>
  <c r="IU36" i="12"/>
  <c r="IU37" i="12" s="1"/>
  <c r="IQ36" i="12"/>
  <c r="IQ37" i="12" s="1"/>
  <c r="IN36" i="12"/>
  <c r="IN37" i="12" s="1"/>
  <c r="II36" i="12"/>
  <c r="II37" i="12" s="1"/>
  <c r="IC36" i="12"/>
  <c r="IC37" i="12" s="1"/>
  <c r="HW36" i="12"/>
  <c r="HW37" i="12" s="1"/>
  <c r="HM36" i="12"/>
  <c r="HM37" i="12" s="1"/>
  <c r="HG36" i="12"/>
  <c r="HG37" i="12" s="1"/>
  <c r="HC36" i="12"/>
  <c r="HC37" i="12" s="1"/>
  <c r="GY36" i="12"/>
  <c r="GY37" i="12" s="1"/>
  <c r="GP36" i="12"/>
  <c r="GP37" i="12" s="1"/>
  <c r="GH36" i="12"/>
  <c r="GH37" i="12" s="1"/>
  <c r="GB36" i="12"/>
  <c r="GB37" i="12" s="1"/>
  <c r="FT36" i="12"/>
  <c r="FT37" i="12" s="1"/>
  <c r="FR36" i="12"/>
  <c r="FR37" i="12" s="1"/>
  <c r="FL36" i="12"/>
  <c r="FL37" i="12" s="1"/>
  <c r="FD36" i="12"/>
  <c r="FD37" i="12" s="1"/>
  <c r="EK36" i="12"/>
  <c r="EK37" i="12" s="1"/>
  <c r="DX36" i="12"/>
  <c r="DX37" i="12" s="1"/>
  <c r="DM36" i="12"/>
  <c r="DM37" i="12" s="1"/>
  <c r="DK36" i="12"/>
  <c r="DK37" i="12" s="1"/>
  <c r="DB36" i="12"/>
  <c r="DB37" i="12" s="1"/>
  <c r="CS36" i="12"/>
  <c r="CS37" i="12" s="1"/>
  <c r="CO36" i="12"/>
  <c r="CO37" i="12" s="1"/>
  <c r="CU35" i="12"/>
  <c r="CU23" i="12"/>
  <c r="CU36" i="12" s="1"/>
  <c r="CU37" i="12" s="1"/>
  <c r="CL36" i="12"/>
  <c r="CL37" i="12" s="1"/>
  <c r="CG36" i="12"/>
  <c r="CG37" i="12" s="1"/>
  <c r="I36" i="12"/>
  <c r="I37" i="12" s="1"/>
  <c r="AT36" i="12"/>
  <c r="AT37" i="12" s="1"/>
  <c r="BW36" i="12"/>
  <c r="BW37" i="12" s="1"/>
  <c r="F36" i="12"/>
  <c r="F37" i="12" s="1"/>
  <c r="G36" i="12"/>
  <c r="G37" i="12" s="1"/>
  <c r="BN36" i="12"/>
  <c r="BN37" i="12" s="1"/>
  <c r="BY36" i="12"/>
  <c r="BY37" i="12" s="1"/>
  <c r="BT36" i="12"/>
  <c r="BT37" i="12" s="1"/>
  <c r="CB36" i="12"/>
  <c r="CB37" i="12" s="1"/>
  <c r="BX36" i="12"/>
  <c r="BX37" i="12" s="1"/>
  <c r="BM36" i="12"/>
  <c r="BM37" i="12" s="1"/>
  <c r="BK36" i="12"/>
  <c r="BK37" i="12" s="1"/>
  <c r="AX36" i="12"/>
  <c r="AX37" i="12" s="1"/>
  <c r="AV36" i="12"/>
  <c r="AV37" i="12" s="1"/>
  <c r="AQ36" i="12"/>
  <c r="AQ37" i="12" s="1"/>
  <c r="AP36" i="12"/>
  <c r="AP37" i="12" s="1"/>
  <c r="V36" i="12"/>
  <c r="V37" i="12" s="1"/>
  <c r="X36" i="12"/>
  <c r="X37" i="12" s="1"/>
  <c r="R36" i="12"/>
  <c r="R37" i="12" s="1"/>
  <c r="L36" i="12"/>
  <c r="L37" i="12" s="1"/>
  <c r="FI37" i="13"/>
  <c r="FI38" i="13" s="1"/>
  <c r="FG37" i="13"/>
  <c r="FG38" i="13" s="1"/>
  <c r="FF37" i="13"/>
  <c r="FF38" i="13" s="1"/>
  <c r="FB36" i="13"/>
  <c r="ET37" i="13"/>
  <c r="ET38" i="13" s="1"/>
  <c r="ES37" i="13"/>
  <c r="ES38" i="13" s="1"/>
  <c r="FC24" i="13"/>
  <c r="EN37" i="13"/>
  <c r="EN38" i="13" s="1"/>
  <c r="FA36" i="13"/>
  <c r="EZ24" i="13"/>
  <c r="EZ37" i="13" s="1"/>
  <c r="EZ38" i="13" s="1"/>
  <c r="FC36" i="13"/>
  <c r="FB24" i="13"/>
  <c r="FB37" i="13" s="1"/>
  <c r="FB38" i="13" s="1"/>
  <c r="FA24" i="13"/>
  <c r="EF37" i="13"/>
  <c r="EF38" i="13" s="1"/>
  <c r="DU37" i="13"/>
  <c r="DU38" i="13" s="1"/>
  <c r="DT37" i="13"/>
  <c r="DT38" i="13" s="1"/>
  <c r="AS37" i="13"/>
  <c r="AS38" i="13" s="1"/>
  <c r="BB37" i="13"/>
  <c r="BB38" i="13" s="1"/>
  <c r="CT37" i="13"/>
  <c r="CT38" i="13" s="1"/>
  <c r="DL37" i="13"/>
  <c r="DL38" i="13" s="1"/>
  <c r="DF37" i="13"/>
  <c r="DF38" i="13" s="1"/>
  <c r="DH37" i="13"/>
  <c r="DH38" i="13" s="1"/>
  <c r="CR37" i="13"/>
  <c r="CR38" i="13" s="1"/>
  <c r="CS37" i="13"/>
  <c r="CS38" i="13" s="1"/>
  <c r="CH37" i="13"/>
  <c r="CH38" i="13" s="1"/>
  <c r="CA37" i="13"/>
  <c r="CA38" i="13" s="1"/>
  <c r="CI37" i="13"/>
  <c r="CI38" i="13" s="1"/>
  <c r="CJ37" i="13"/>
  <c r="CJ38" i="13" s="1"/>
  <c r="CC37" i="13"/>
  <c r="CC38" i="13" s="1"/>
  <c r="BS37" i="13"/>
  <c r="BS38" i="13" s="1"/>
  <c r="BM37" i="13"/>
  <c r="BM38" i="13" s="1"/>
  <c r="BG37" i="13"/>
  <c r="BG38" i="13" s="1"/>
  <c r="BP37" i="13"/>
  <c r="BP38" i="13" s="1"/>
  <c r="T37" i="13"/>
  <c r="T38" i="13" s="1"/>
  <c r="AC37" i="13"/>
  <c r="AC38" i="13" s="1"/>
  <c r="AK37" i="13"/>
  <c r="AK38" i="13" s="1"/>
  <c r="H37" i="13"/>
  <c r="H38" i="13" s="1"/>
  <c r="AR37" i="13"/>
  <c r="AR38" i="13" s="1"/>
  <c r="BA37" i="13"/>
  <c r="BA38" i="13" s="1"/>
  <c r="BC37" i="13"/>
  <c r="BC38" i="13" s="1"/>
  <c r="BD37" i="13"/>
  <c r="BD38" i="13" s="1"/>
  <c r="AT37" i="13"/>
  <c r="AT38" i="13" s="1"/>
  <c r="AU37" i="13"/>
  <c r="AU38" i="13" s="1"/>
  <c r="Y37" i="13"/>
  <c r="Y38" i="13" s="1"/>
  <c r="AG37" i="13"/>
  <c r="AG38" i="13" s="1"/>
  <c r="AA37" i="13"/>
  <c r="AA38" i="13" s="1"/>
  <c r="AI37" i="13"/>
  <c r="AI38" i="13" s="1"/>
  <c r="R37" i="13"/>
  <c r="R38" i="13" s="1"/>
  <c r="N37" i="13"/>
  <c r="N38" i="13" s="1"/>
  <c r="F37" i="13"/>
  <c r="F38" i="13" s="1"/>
  <c r="I37" i="13"/>
  <c r="I38" i="13" s="1"/>
  <c r="J37" i="13"/>
  <c r="J38" i="13" s="1"/>
  <c r="EK36" i="11"/>
  <c r="EK37" i="11" s="1"/>
  <c r="ET35" i="11"/>
  <c r="ET23" i="11"/>
  <c r="EC36" i="11"/>
  <c r="EC37" i="11" s="1"/>
  <c r="DV35" i="11"/>
  <c r="DI35" i="11"/>
  <c r="CT36" i="11"/>
  <c r="CT37" i="11" s="1"/>
  <c r="DE36" i="11"/>
  <c r="DE37" i="11" s="1"/>
  <c r="DU36" i="11"/>
  <c r="DU37" i="11" s="1"/>
  <c r="EF36" i="11"/>
  <c r="EF37" i="11" s="1"/>
  <c r="EN36" i="11"/>
  <c r="EN37" i="11" s="1"/>
  <c r="EU23" i="11"/>
  <c r="R36" i="11"/>
  <c r="R37" i="11" s="1"/>
  <c r="AN36" i="11"/>
  <c r="AN37" i="11" s="1"/>
  <c r="BT36" i="11"/>
  <c r="BT37" i="11" s="1"/>
  <c r="CF36" i="11"/>
  <c r="CF37" i="11" s="1"/>
  <c r="CN36" i="11"/>
  <c r="CN37" i="11" s="1"/>
  <c r="CZ36" i="11"/>
  <c r="CZ37" i="11" s="1"/>
  <c r="DR36" i="11"/>
  <c r="DR37" i="11" s="1"/>
  <c r="EA36" i="11"/>
  <c r="EA37" i="11" s="1"/>
  <c r="P36" i="11"/>
  <c r="P37" i="11" s="1"/>
  <c r="EB35" i="11"/>
  <c r="K36" i="11"/>
  <c r="K37" i="11" s="1"/>
  <c r="AF36" i="11"/>
  <c r="AF37" i="11" s="1"/>
  <c r="AZ36" i="11"/>
  <c r="AZ37" i="11" s="1"/>
  <c r="BH36" i="11"/>
  <c r="BH37" i="11" s="1"/>
  <c r="BU36" i="11"/>
  <c r="BU37" i="11" s="1"/>
  <c r="DA36" i="11"/>
  <c r="DA37" i="11" s="1"/>
  <c r="DS36" i="11"/>
  <c r="DS37" i="11" s="1"/>
  <c r="EB23" i="11"/>
  <c r="DV23" i="11"/>
  <c r="G36" i="11"/>
  <c r="G37" i="11" s="1"/>
  <c r="O36" i="11"/>
  <c r="O37" i="11" s="1"/>
  <c r="AA36" i="11"/>
  <c r="AA37" i="11" s="1"/>
  <c r="AJ36" i="11"/>
  <c r="AJ37" i="11" s="1"/>
  <c r="AT36" i="11"/>
  <c r="AT37" i="11" s="1"/>
  <c r="BD36" i="11"/>
  <c r="BD37" i="11" s="1"/>
  <c r="BP36" i="11"/>
  <c r="BP37" i="11" s="1"/>
  <c r="CC36" i="11"/>
  <c r="CC37" i="11" s="1"/>
  <c r="CK36" i="11"/>
  <c r="CK37" i="11" s="1"/>
  <c r="AL36" i="11"/>
  <c r="AL37" i="11" s="1"/>
  <c r="DG36" i="11"/>
  <c r="DG37" i="11" s="1"/>
  <c r="DX36" i="11"/>
  <c r="DX37" i="11" s="1"/>
  <c r="AI36" i="11"/>
  <c r="AI37" i="11" s="1"/>
  <c r="DI23" i="11"/>
  <c r="CW36" i="11"/>
  <c r="CW37" i="11" s="1"/>
  <c r="DB35" i="11"/>
  <c r="DB23" i="11"/>
  <c r="CV35" i="11"/>
  <c r="CQ36" i="11"/>
  <c r="CQ37" i="11" s="1"/>
  <c r="CV23" i="11"/>
  <c r="CO23" i="11"/>
  <c r="CO35" i="11"/>
  <c r="CG36" i="11"/>
  <c r="CG37" i="11" s="1"/>
  <c r="CI36" i="11"/>
  <c r="CI37" i="11" s="1"/>
  <c r="BW36" i="11"/>
  <c r="BW37" i="11" s="1"/>
  <c r="BY35" i="11"/>
  <c r="BY23" i="11"/>
  <c r="BQ36" i="11"/>
  <c r="BQ37" i="11" s="1"/>
  <c r="BS35" i="11"/>
  <c r="BG36" i="11"/>
  <c r="BG37" i="11" s="1"/>
  <c r="BJ23" i="11"/>
  <c r="BJ35" i="11"/>
  <c r="AY36" i="11"/>
  <c r="AY37" i="11" s="1"/>
  <c r="AS36" i="11"/>
  <c r="AS37" i="11" s="1"/>
  <c r="AP36" i="11"/>
  <c r="AP37" i="11" s="1"/>
  <c r="AO36" i="11"/>
  <c r="AO37" i="11" s="1"/>
  <c r="AG36" i="11"/>
  <c r="AG37" i="11" s="1"/>
  <c r="AH36" i="11"/>
  <c r="AH37" i="11" s="1"/>
  <c r="H36" i="11"/>
  <c r="H37" i="11" s="1"/>
  <c r="AM36" i="11"/>
  <c r="AM37" i="11" s="1"/>
  <c r="X36" i="11"/>
  <c r="X37" i="11" s="1"/>
  <c r="AB36" i="11"/>
  <c r="AB37" i="11" s="1"/>
  <c r="Z36" i="11"/>
  <c r="Z37" i="11" s="1"/>
  <c r="T36" i="11"/>
  <c r="T37" i="11" s="1"/>
  <c r="D36" i="11"/>
  <c r="D37" i="11" s="1"/>
  <c r="J36" i="11"/>
  <c r="J37" i="11" s="1"/>
  <c r="M36" i="11"/>
  <c r="M37" i="11" s="1"/>
  <c r="CV36" i="11" l="1"/>
  <c r="CV37" i="11" s="1"/>
  <c r="D37" i="15"/>
  <c r="L36" i="15"/>
  <c r="EU36" i="11"/>
  <c r="EU37" i="11" s="1"/>
  <c r="DV36" i="11"/>
  <c r="DV37" i="11" s="1"/>
  <c r="DI36" i="11"/>
  <c r="DI37" i="11" s="1"/>
  <c r="BY36" i="11"/>
  <c r="BY37" i="11" s="1"/>
  <c r="O36" i="15"/>
  <c r="G36" i="15"/>
  <c r="C37" i="15"/>
  <c r="K37" i="15" s="1"/>
  <c r="BF36" i="15"/>
  <c r="BF37" i="15" s="1"/>
  <c r="AK36" i="15"/>
  <c r="AK37" i="15" s="1"/>
  <c r="H37" i="15"/>
  <c r="P37" i="15"/>
  <c r="L37" i="15"/>
  <c r="FC37" i="13"/>
  <c r="FC38" i="13" s="1"/>
  <c r="FA37" i="13"/>
  <c r="FA38" i="13" s="1"/>
  <c r="ET36" i="11"/>
  <c r="ET37" i="11" s="1"/>
  <c r="EV23" i="11"/>
  <c r="EB36" i="11"/>
  <c r="EB37" i="11" s="1"/>
  <c r="CO36" i="11"/>
  <c r="CO37" i="11" s="1"/>
  <c r="EV35" i="11"/>
  <c r="DB36" i="11"/>
  <c r="DB37" i="11" s="1"/>
  <c r="BS36" i="11"/>
  <c r="BS37" i="11" s="1"/>
  <c r="BJ36" i="11"/>
  <c r="BJ37" i="11" s="1"/>
  <c r="O37" i="15" l="1"/>
  <c r="G37" i="15"/>
  <c r="EV36" i="11"/>
  <c r="EV37" i="11" s="1"/>
</calcChain>
</file>

<file path=xl/sharedStrings.xml><?xml version="1.0" encoding="utf-8"?>
<sst xmlns="http://schemas.openxmlformats.org/spreadsheetml/2006/main" count="3377" uniqueCount="795">
  <si>
    <t>（千円）</t>
  </si>
  <si>
    <t>給与所得金額</t>
  </si>
  <si>
    <t>65歳未満の者</t>
    <rPh sb="2" eb="3">
      <t>サイ</t>
    </rPh>
    <rPh sb="3" eb="4">
      <t>ミ</t>
    </rPh>
    <rPh sb="4" eb="5">
      <t>マン</t>
    </rPh>
    <rPh sb="6" eb="7">
      <t>モノ</t>
    </rPh>
    <phoneticPr fontId="2"/>
  </si>
  <si>
    <t>納税義務者数（人）</t>
    <rPh sb="7" eb="8">
      <t>ヒト</t>
    </rPh>
    <phoneticPr fontId="2"/>
  </si>
  <si>
    <t>（B）（千円）</t>
  </si>
  <si>
    <t>（A）－（Ｂ）（千円）</t>
  </si>
  <si>
    <t>給与所得に係る
収入金額</t>
    <rPh sb="0" eb="2">
      <t>キュウヨ</t>
    </rPh>
    <rPh sb="2" eb="4">
      <t>ショトク</t>
    </rPh>
    <rPh sb="8" eb="10">
      <t>シュウニュウ</t>
    </rPh>
    <rPh sb="10" eb="12">
      <t>キンガク</t>
    </rPh>
    <phoneticPr fontId="2"/>
  </si>
  <si>
    <t>障害者控除</t>
    <rPh sb="0" eb="1">
      <t>サワ</t>
    </rPh>
    <rPh sb="1" eb="2">
      <t>ガイ</t>
    </rPh>
    <rPh sb="2" eb="3">
      <t>シャ</t>
    </rPh>
    <rPh sb="3" eb="4">
      <t>ヒカエ</t>
    </rPh>
    <rPh sb="4" eb="5">
      <t>ジョ</t>
    </rPh>
    <phoneticPr fontId="2"/>
  </si>
  <si>
    <t>所得控除を行った納税義務者数　</t>
    <rPh sb="0" eb="1">
      <t>トコロ</t>
    </rPh>
    <rPh sb="1" eb="2">
      <t>トク</t>
    </rPh>
    <rPh sb="2" eb="3">
      <t>ヒカエ</t>
    </rPh>
    <rPh sb="3" eb="4">
      <t>ジョ</t>
    </rPh>
    <rPh sb="5" eb="6">
      <t>オコナ</t>
    </rPh>
    <rPh sb="8" eb="9">
      <t>オサム</t>
    </rPh>
    <rPh sb="9" eb="10">
      <t>ゼイ</t>
    </rPh>
    <rPh sb="10" eb="11">
      <t>ギ</t>
    </rPh>
    <rPh sb="11" eb="12">
      <t>ツトム</t>
    </rPh>
    <rPh sb="12" eb="13">
      <t>シャ</t>
    </rPh>
    <rPh sb="13" eb="14">
      <t>スウ</t>
    </rPh>
    <phoneticPr fontId="2"/>
  </si>
  <si>
    <t>配偶者特別
控除</t>
    <rPh sb="0" eb="1">
      <t>クバ</t>
    </rPh>
    <rPh sb="1" eb="2">
      <t>グウ</t>
    </rPh>
    <rPh sb="2" eb="3">
      <t>シャ</t>
    </rPh>
    <rPh sb="3" eb="4">
      <t>トク</t>
    </rPh>
    <rPh sb="4" eb="5">
      <t>ベツ</t>
    </rPh>
    <rPh sb="6" eb="7">
      <t>ヒカエ</t>
    </rPh>
    <rPh sb="7" eb="8">
      <t>ジョ</t>
    </rPh>
    <phoneticPr fontId="2"/>
  </si>
  <si>
    <t>障害者控除の対象となった人員（人）</t>
    <rPh sb="0" eb="1">
      <t>サワ</t>
    </rPh>
    <rPh sb="1" eb="2">
      <t>ガイ</t>
    </rPh>
    <rPh sb="2" eb="3">
      <t>シャ</t>
    </rPh>
    <rPh sb="3" eb="4">
      <t>ヒカエ</t>
    </rPh>
    <rPh sb="4" eb="5">
      <t>ジョ</t>
    </rPh>
    <rPh sb="6" eb="7">
      <t>ツイ</t>
    </rPh>
    <rPh sb="7" eb="8">
      <t>ゾウ</t>
    </rPh>
    <rPh sb="12" eb="13">
      <t>ジン</t>
    </rPh>
    <rPh sb="13" eb="14">
      <t>イン</t>
    </rPh>
    <rPh sb="15" eb="16">
      <t>ヒト</t>
    </rPh>
    <phoneticPr fontId="2"/>
  </si>
  <si>
    <t>税額控除を行った納税義務者数_配当割額及び株式等譲渡所得割（４３）</t>
    <phoneticPr fontId="2"/>
  </si>
  <si>
    <t>給与所得控除額</t>
    <phoneticPr fontId="2"/>
  </si>
  <si>
    <t>特定支出控除額</t>
    <phoneticPr fontId="2"/>
  </si>
  <si>
    <t>納税義務者数</t>
    <phoneticPr fontId="2"/>
  </si>
  <si>
    <t>扶養親族等の人員別納税義務者数</t>
    <phoneticPr fontId="2"/>
  </si>
  <si>
    <t>青色申告者であ
る納税義務者数</t>
    <phoneticPr fontId="2"/>
  </si>
  <si>
    <t>左のうち青色事業専従者を有する者</t>
    <phoneticPr fontId="2"/>
  </si>
  <si>
    <t>法人数</t>
    <phoneticPr fontId="2"/>
  </si>
  <si>
    <t>公的年金等に
係る収入金額</t>
    <phoneticPr fontId="2"/>
  </si>
  <si>
    <t>公的年金等
控除額</t>
    <phoneticPr fontId="2"/>
  </si>
  <si>
    <t>公的年金等に係
る雑所得の金額</t>
    <phoneticPr fontId="2"/>
  </si>
  <si>
    <t>納税義務者数</t>
    <phoneticPr fontId="2"/>
  </si>
  <si>
    <t>税額</t>
    <phoneticPr fontId="2"/>
  </si>
  <si>
    <t>小規模企業
共済等掛金控除</t>
    <phoneticPr fontId="2"/>
  </si>
  <si>
    <t>住宅借入金等特
別税額控除</t>
    <phoneticPr fontId="2"/>
  </si>
  <si>
    <t>うち連結申告</t>
    <phoneticPr fontId="2"/>
  </si>
  <si>
    <t>うち連結分</t>
    <phoneticPr fontId="2"/>
  </si>
  <si>
    <t>ミニカー</t>
    <phoneticPr fontId="2"/>
  </si>
  <si>
    <t>所得税の
納税義務なし</t>
    <phoneticPr fontId="2"/>
  </si>
  <si>
    <t>一般</t>
    <phoneticPr fontId="2"/>
  </si>
  <si>
    <t>特定扶養親族</t>
    <phoneticPr fontId="2"/>
  </si>
  <si>
    <t>老人扶養親族</t>
    <phoneticPr fontId="2"/>
  </si>
  <si>
    <t>同居老親等</t>
    <phoneticPr fontId="2"/>
  </si>
  <si>
    <t>納税義務者数</t>
    <phoneticPr fontId="2"/>
  </si>
  <si>
    <t>配当所得の金額</t>
    <phoneticPr fontId="2"/>
  </si>
  <si>
    <t>（A）（千円）</t>
    <phoneticPr fontId="2"/>
  </si>
  <si>
    <t>（Ｂ）（千円）</t>
    <phoneticPr fontId="2"/>
  </si>
  <si>
    <t>（Ｃ）（千円）</t>
    <phoneticPr fontId="2"/>
  </si>
  <si>
    <t>（70歳以上）</t>
    <phoneticPr fontId="2"/>
  </si>
  <si>
    <t>（人）</t>
    <phoneticPr fontId="2"/>
  </si>
  <si>
    <t>務者数　（人）</t>
    <phoneticPr fontId="2"/>
  </si>
  <si>
    <t>京　　　都　　　市</t>
    <phoneticPr fontId="2"/>
  </si>
  <si>
    <t>福   知   山   市</t>
    <phoneticPr fontId="2"/>
  </si>
  <si>
    <t>舞　　　鶴　　　市</t>
    <phoneticPr fontId="2"/>
  </si>
  <si>
    <t>綾　　　部　　　市</t>
    <phoneticPr fontId="2"/>
  </si>
  <si>
    <t>宇　　　治　　　市</t>
    <phoneticPr fontId="2"/>
  </si>
  <si>
    <t>宮　　　津　　　市</t>
    <phoneticPr fontId="2"/>
  </si>
  <si>
    <t>亀　　　岡　　　市</t>
    <phoneticPr fontId="2"/>
  </si>
  <si>
    <t>城　　　陽　　　市</t>
    <phoneticPr fontId="2"/>
  </si>
  <si>
    <t>向　　　日　　　市</t>
    <phoneticPr fontId="2"/>
  </si>
  <si>
    <t>長   岡   京   市</t>
    <phoneticPr fontId="2"/>
  </si>
  <si>
    <t>八　　　幡　　　市</t>
    <phoneticPr fontId="2"/>
  </si>
  <si>
    <t>京   田   辺   市</t>
    <phoneticPr fontId="2"/>
  </si>
  <si>
    <t>京   丹   後   市</t>
    <phoneticPr fontId="2"/>
  </si>
  <si>
    <t>大   山   崎   町</t>
    <phoneticPr fontId="2"/>
  </si>
  <si>
    <t>久   御   山   町</t>
    <phoneticPr fontId="2"/>
  </si>
  <si>
    <t>井      手      町</t>
    <phoneticPr fontId="2"/>
  </si>
  <si>
    <t>宇  治  田  原  町</t>
    <phoneticPr fontId="2"/>
  </si>
  <si>
    <t>笠　　　置　　　町</t>
    <phoneticPr fontId="2"/>
  </si>
  <si>
    <t>和　　　束　　　町</t>
    <phoneticPr fontId="2"/>
  </si>
  <si>
    <t>精　　　華　　　町</t>
    <phoneticPr fontId="2"/>
  </si>
  <si>
    <t>南   山   城   村</t>
    <phoneticPr fontId="2"/>
  </si>
  <si>
    <t>伊      根      町</t>
    <phoneticPr fontId="2"/>
  </si>
  <si>
    <t>うち連結申告
法人分</t>
    <rPh sb="2" eb="4">
      <t>レンケツ</t>
    </rPh>
    <rPh sb="4" eb="6">
      <t>シンコク</t>
    </rPh>
    <phoneticPr fontId="2"/>
  </si>
  <si>
    <t>市町村の状況</t>
    <rPh sb="0" eb="3">
      <t>シチョウソン</t>
    </rPh>
    <rPh sb="4" eb="6">
      <t>ジョウキョウ</t>
    </rPh>
    <phoneticPr fontId="2"/>
  </si>
  <si>
    <t>世帯数</t>
    <rPh sb="0" eb="3">
      <t>セタイスウ</t>
    </rPh>
    <phoneticPr fontId="2"/>
  </si>
  <si>
    <t>人口</t>
    <rPh sb="0" eb="2">
      <t>ジンコウ</t>
    </rPh>
    <phoneticPr fontId="2"/>
  </si>
  <si>
    <t>基礎課税（賦課）額に係る分</t>
    <rPh sb="0" eb="2">
      <t>キソ</t>
    </rPh>
    <rPh sb="2" eb="4">
      <t>カゼイ</t>
    </rPh>
    <rPh sb="5" eb="7">
      <t>フカ</t>
    </rPh>
    <rPh sb="8" eb="9">
      <t>ガク</t>
    </rPh>
    <rPh sb="10" eb="11">
      <t>カカ</t>
    </rPh>
    <rPh sb="12" eb="13">
      <t>ブン</t>
    </rPh>
    <phoneticPr fontId="2"/>
  </si>
  <si>
    <t>加入者の状況</t>
    <rPh sb="0" eb="3">
      <t>カニュウシャ</t>
    </rPh>
    <rPh sb="4" eb="6">
      <t>ジョウキョウ</t>
    </rPh>
    <phoneticPr fontId="2"/>
  </si>
  <si>
    <t>被保険者数</t>
    <rPh sb="0" eb="4">
      <t>ヒホケンシャ</t>
    </rPh>
    <rPh sb="4" eb="5">
      <t>スウ</t>
    </rPh>
    <phoneticPr fontId="2"/>
  </si>
  <si>
    <t>加入割合（％）</t>
    <rPh sb="0" eb="2">
      <t>カニュウ</t>
    </rPh>
    <rPh sb="2" eb="4">
      <t>ワリアイ</t>
    </rPh>
    <phoneticPr fontId="2"/>
  </si>
  <si>
    <t>介護納付金課税（賦課）額に係る分</t>
    <rPh sb="0" eb="2">
      <t>カイゴ</t>
    </rPh>
    <rPh sb="2" eb="5">
      <t>ノウフキン</t>
    </rPh>
    <rPh sb="5" eb="7">
      <t>カゼイ</t>
    </rPh>
    <rPh sb="8" eb="10">
      <t>フカ</t>
    </rPh>
    <rPh sb="11" eb="12">
      <t>ガク</t>
    </rPh>
    <rPh sb="13" eb="14">
      <t>カカ</t>
    </rPh>
    <rPh sb="15" eb="16">
      <t>ブン</t>
    </rPh>
    <phoneticPr fontId="2"/>
  </si>
  <si>
    <t>（1）一般被保険者世帯等（基礎課税（賦課）額に係る分）</t>
    <rPh sb="3" eb="5">
      <t>イッパン</t>
    </rPh>
    <rPh sb="5" eb="9">
      <t>ヒホケンシャ</t>
    </rPh>
    <rPh sb="9" eb="11">
      <t>セタイ</t>
    </rPh>
    <rPh sb="11" eb="12">
      <t>トウ</t>
    </rPh>
    <rPh sb="13" eb="15">
      <t>キソ</t>
    </rPh>
    <rPh sb="15" eb="17">
      <t>カゼイ</t>
    </rPh>
    <rPh sb="18" eb="20">
      <t>フカ</t>
    </rPh>
    <rPh sb="21" eb="22">
      <t>ガク</t>
    </rPh>
    <rPh sb="23" eb="24">
      <t>カカ</t>
    </rPh>
    <rPh sb="25" eb="26">
      <t>ブン</t>
    </rPh>
    <phoneticPr fontId="2"/>
  </si>
  <si>
    <t>基礎課税（賦課）</t>
    <rPh sb="0" eb="2">
      <t>キソ</t>
    </rPh>
    <rPh sb="2" eb="4">
      <t>カゼイ</t>
    </rPh>
    <rPh sb="5" eb="7">
      <t>フカ</t>
    </rPh>
    <phoneticPr fontId="2"/>
  </si>
  <si>
    <t>資産割総額</t>
    <rPh sb="0" eb="2">
      <t>シサン</t>
    </rPh>
    <rPh sb="2" eb="3">
      <t>ワリ</t>
    </rPh>
    <rPh sb="3" eb="5">
      <t>ソウガク</t>
    </rPh>
    <phoneticPr fontId="2"/>
  </si>
  <si>
    <t>均等割総額</t>
    <rPh sb="0" eb="3">
      <t>キントウワリ</t>
    </rPh>
    <rPh sb="3" eb="5">
      <t>ソウガク</t>
    </rPh>
    <phoneticPr fontId="2"/>
  </si>
  <si>
    <t>平等割総額</t>
    <rPh sb="0" eb="2">
      <t>ビョウドウ</t>
    </rPh>
    <rPh sb="2" eb="3">
      <t>ワリ</t>
    </rPh>
    <rPh sb="3" eb="5">
      <t>ソウガク</t>
    </rPh>
    <phoneticPr fontId="2"/>
  </si>
  <si>
    <t>課税（賦課）総額</t>
    <rPh sb="0" eb="2">
      <t>カゼイ</t>
    </rPh>
    <rPh sb="3" eb="5">
      <t>フカ</t>
    </rPh>
    <rPh sb="6" eb="8">
      <t>ソウガク</t>
    </rPh>
    <phoneticPr fontId="2"/>
  </si>
  <si>
    <t>課税（賦課）限度
額で課税（賦課）
された世帯数</t>
    <rPh sb="0" eb="2">
      <t>カゼイ</t>
    </rPh>
    <rPh sb="3" eb="5">
      <t>フカ</t>
    </rPh>
    <rPh sb="6" eb="8">
      <t>ゲンド</t>
    </rPh>
    <rPh sb="9" eb="10">
      <t>ガク</t>
    </rPh>
    <rPh sb="11" eb="13">
      <t>カゼイ</t>
    </rPh>
    <rPh sb="14" eb="16">
      <t>フカ</t>
    </rPh>
    <rPh sb="21" eb="24">
      <t>セタイスウ</t>
    </rPh>
    <phoneticPr fontId="2"/>
  </si>
  <si>
    <t>（世帯）</t>
    <rPh sb="1" eb="3">
      <t>セタイ</t>
    </rPh>
    <phoneticPr fontId="2"/>
  </si>
  <si>
    <t>課税（賦課）限度
額を超える金額</t>
    <rPh sb="0" eb="2">
      <t>カゼイ</t>
    </rPh>
    <rPh sb="3" eb="5">
      <t>フカ</t>
    </rPh>
    <rPh sb="6" eb="8">
      <t>ゲンド</t>
    </rPh>
    <rPh sb="9" eb="10">
      <t>ガク</t>
    </rPh>
    <rPh sb="11" eb="12">
      <t>コ</t>
    </rPh>
    <rPh sb="14" eb="16">
      <t>キンガク</t>
    </rPh>
    <phoneticPr fontId="2"/>
  </si>
  <si>
    <t>徴収している団体</t>
  </si>
  <si>
    <t>市町村名</t>
  </si>
  <si>
    <t>減額した額（千円）</t>
    <rPh sb="4" eb="5">
      <t>ガク</t>
    </rPh>
    <rPh sb="6" eb="8">
      <t>センエン</t>
    </rPh>
    <phoneticPr fontId="2"/>
  </si>
  <si>
    <t>均等割額（ｲ）</t>
    <rPh sb="0" eb="3">
      <t>キントウワリ</t>
    </rPh>
    <rPh sb="3" eb="4">
      <t>ガク</t>
    </rPh>
    <phoneticPr fontId="2"/>
  </si>
  <si>
    <t>平等割額（ロ）</t>
    <rPh sb="0" eb="2">
      <t>ビョウドウ</t>
    </rPh>
    <rPh sb="2" eb="3">
      <t>ワリ</t>
    </rPh>
    <rPh sb="3" eb="4">
      <t>ガク</t>
    </rPh>
    <phoneticPr fontId="2"/>
  </si>
  <si>
    <t>介護納付金課税（賦課）</t>
    <rPh sb="0" eb="2">
      <t>カイゴ</t>
    </rPh>
    <rPh sb="2" eb="5">
      <t>ノウフキン</t>
    </rPh>
    <rPh sb="5" eb="7">
      <t>カゼイ</t>
    </rPh>
    <rPh sb="8" eb="10">
      <t>フカ</t>
    </rPh>
    <phoneticPr fontId="2"/>
  </si>
  <si>
    <t>（回）</t>
    <rPh sb="1" eb="2">
      <t>カイ</t>
    </rPh>
    <phoneticPr fontId="2"/>
  </si>
  <si>
    <t>課税（賦課）
限度額</t>
    <rPh sb="0" eb="2">
      <t>カゼイ</t>
    </rPh>
    <rPh sb="3" eb="5">
      <t>フカ</t>
    </rPh>
    <rPh sb="7" eb="9">
      <t>ゲンド</t>
    </rPh>
    <rPh sb="9" eb="10">
      <t>ガク</t>
    </rPh>
    <phoneticPr fontId="2"/>
  </si>
  <si>
    <t>（円）</t>
    <rPh sb="1" eb="2">
      <t>エン</t>
    </rPh>
    <phoneticPr fontId="2"/>
  </si>
  <si>
    <t>所得割</t>
    <rPh sb="0" eb="2">
      <t>ショトク</t>
    </rPh>
    <rPh sb="2" eb="3">
      <t>ワリ</t>
    </rPh>
    <phoneticPr fontId="2"/>
  </si>
  <si>
    <t>資産割</t>
    <rPh sb="0" eb="2">
      <t>シサン</t>
    </rPh>
    <rPh sb="2" eb="3">
      <t>ワリ</t>
    </rPh>
    <phoneticPr fontId="2"/>
  </si>
  <si>
    <t>均等割</t>
    <rPh sb="0" eb="3">
      <t>キントウワリ</t>
    </rPh>
    <phoneticPr fontId="2"/>
  </si>
  <si>
    <t>平等割</t>
    <rPh sb="0" eb="2">
      <t>ビョウドウ</t>
    </rPh>
    <rPh sb="2" eb="3">
      <t>ワリ</t>
    </rPh>
    <phoneticPr fontId="2"/>
  </si>
  <si>
    <t>応能割　　　　　　　　　　　　　　　　　</t>
    <rPh sb="0" eb="2">
      <t>オウノウ</t>
    </rPh>
    <rPh sb="2" eb="3">
      <t>ワリ</t>
    </rPh>
    <phoneticPr fontId="2"/>
  </si>
  <si>
    <t>応益割　　　　　　　　　　　　　　　　　</t>
    <rPh sb="0" eb="2">
      <t>オウエキ</t>
    </rPh>
    <rPh sb="2" eb="3">
      <t>ワリ</t>
    </rPh>
    <phoneticPr fontId="2"/>
  </si>
  <si>
    <t>課税（賦課）総額の構成割合（％）</t>
    <rPh sb="0" eb="2">
      <t>カゼイ</t>
    </rPh>
    <rPh sb="3" eb="5">
      <t>フカ</t>
    </rPh>
    <rPh sb="6" eb="8">
      <t>ソウガク</t>
    </rPh>
    <rPh sb="9" eb="11">
      <t>コウセイ</t>
    </rPh>
    <rPh sb="11" eb="13">
      <t>ワリアイ</t>
    </rPh>
    <phoneticPr fontId="2"/>
  </si>
  <si>
    <t>（千円）</t>
    <phoneticPr fontId="2"/>
  </si>
  <si>
    <t>宮　　　津　　　市</t>
    <phoneticPr fontId="2"/>
  </si>
  <si>
    <t>京   田   辺   市</t>
    <phoneticPr fontId="2"/>
  </si>
  <si>
    <t>京   丹   後   市</t>
    <phoneticPr fontId="2"/>
  </si>
  <si>
    <t>納税義務者数_計（３）</t>
  </si>
  <si>
    <t>納税義務者数_所得税の納税義務_あり（１）</t>
  </si>
  <si>
    <t>納税義務者数_所得税の納税義務_なし（２）</t>
  </si>
  <si>
    <t>給与所得に係る収入金額（ａ）（４）</t>
  </si>
  <si>
    <t>給与所得控除額（ｂ）（５）</t>
  </si>
  <si>
    <t>特定支出控除額（ｃ）（６）</t>
  </si>
  <si>
    <t>給与所得金額（７）</t>
  </si>
  <si>
    <t>公的年金等に係る収入金額（ａ）（４）</t>
  </si>
  <si>
    <t>公的年金等控除額（ｂ）（５）</t>
  </si>
  <si>
    <t>公的年金等に係る雑所得の金額（６）</t>
  </si>
  <si>
    <t>所得控除を行った納税義務者数_雑損（１）</t>
  </si>
  <si>
    <t>所得控除を行った納税義務者数_医療費（２）</t>
  </si>
  <si>
    <t>所得控除を行った納税義務者数_社会保険料（３）</t>
  </si>
  <si>
    <t>所得控除を行った納税義務者数_小規模企業共済等掛金（４）</t>
  </si>
  <si>
    <t>所得控除を行った納税義務者数_生命保険料（５）</t>
  </si>
  <si>
    <t>所得控除を行った納税義務者数_生命保険料_左のうち個人年金分（６）</t>
  </si>
  <si>
    <t>所得控除を行った納税義務者数_損害保険料（７）</t>
  </si>
  <si>
    <t>所得控除を行った納税義務者数_損害保険料_左のうち長期分（８）</t>
  </si>
  <si>
    <t>所得控除を行った納税義務者数（つづき）_障害者_普通（１０）</t>
  </si>
  <si>
    <t>所得控除を行った納税義務者数（つづき）_障害者_特別障害者（１１）</t>
  </si>
  <si>
    <t>所得控除を行った納税義務者数（つづき）_寡婦_一般（１４）</t>
  </si>
  <si>
    <t>所得控除を行った納税義務者数（つづき）_寡夫（１７）</t>
  </si>
  <si>
    <t>所得控除を行った納税義務者数（つづき）_勤労学生（１８）</t>
  </si>
  <si>
    <t>所得控除を行った納税義務者数（つづき）_配偶者_一般（70歳未満）（１９）</t>
  </si>
  <si>
    <t>所得控除を行った納税義務者数（つづき）_配偶者_老人配偶者（70歳以上）（２０）</t>
  </si>
  <si>
    <t>所得控除を行った納税義務者数（つづき）_配偶者特別（２２）</t>
  </si>
  <si>
    <t>所得控除を行った納税義務者数（つづき）_扶養_一般（0歳～15歳）（23歳～69歳）（２３）</t>
  </si>
  <si>
    <t>所得控除を行った納税義務者数（つづき）_扶養_特定扶養親族（16歳～22歳）（２４）</t>
  </si>
  <si>
    <t>所得控除を行った納税義務者数（つづき）_扶養_老人扶養親族（70歳以上）（２５）</t>
  </si>
  <si>
    <t>所得控除を行った納税義務者数（つづき）_扶養_同居老親等（70歳以上）（２６）</t>
  </si>
  <si>
    <t>所得控除を行った納税義務者数（つづき）_配偶者及び扶養親族のうち同居特障加算分（23万円）に係る者（２８）</t>
  </si>
  <si>
    <t>障害者控除の対象となった人員_納税義務者数_一般（２９）</t>
  </si>
  <si>
    <t>障害者控除の対象となった人員_納税義務者数_特別（３０）</t>
  </si>
  <si>
    <t>障害者控除の対象となった人員_扶養親族及び控除対象配偶者_一般（３２）</t>
  </si>
  <si>
    <t>障害者控除の対象となった人員_扶養親族及び控除対象配偶者_特別（３３）</t>
  </si>
  <si>
    <t>特定支出控除の特例の対象となった納税義務者数（３５）</t>
  </si>
  <si>
    <t>変動所得及び臨時所得の平均課税の対象となった納税義務者数（３６）</t>
  </si>
  <si>
    <t>住民税の課税の対象となった配当所得に係る納税義務者数等_納税義務者数（３７）</t>
  </si>
  <si>
    <t>住民税の課税の対象となった配当所得に係る納税義務者数等_配当所得の金額（３８）</t>
  </si>
  <si>
    <t>住民税の課税の対象となった利子所得に係る納税義務者数等_納税義務者数（３９）</t>
  </si>
  <si>
    <t>住民税の課税の対象となった利子所得に係る納税義務者数等_利子所得の金額（４０）</t>
  </si>
  <si>
    <t>税額控除を行った納税義務者数_配当（４１）</t>
  </si>
  <si>
    <t>税額控除を行った納税義務者数_外国税額（４２）</t>
  </si>
  <si>
    <t>納税義務者数（１）</t>
  </si>
  <si>
    <t>税額（２）</t>
  </si>
  <si>
    <t>扶養親族等の人員別納税義務者数_0人（２）</t>
  </si>
  <si>
    <t>扶養親族等の人員別納税義務者数_1人（３）</t>
  </si>
  <si>
    <t>扶養親族等の人員別納税義務者数_2人（４）</t>
  </si>
  <si>
    <t>扶養親族等の人員別納税義務者数_3人（５）</t>
  </si>
  <si>
    <t>扶養親族等の人員別納税義務者数_4人（６）</t>
  </si>
  <si>
    <t>扶養親族等の人員別納税義務者数_5人（７）</t>
  </si>
  <si>
    <t>扶養親族等の人員別納税義務者数_6人（８）</t>
  </si>
  <si>
    <t>扶養親族等の人員別納税義務者数_7人（９）</t>
  </si>
  <si>
    <t>扶養親族等の人員別納税義務者数_8人（１０）</t>
  </si>
  <si>
    <t>扶養親族等の人員別納税義務者数_9人（１１）</t>
  </si>
  <si>
    <t>扶養親族等の人員別納税義務者数_10人以上（１２）</t>
  </si>
  <si>
    <t>青色申告者である納税義務者数（１）</t>
  </si>
  <si>
    <t>左のうち青色事業専従者を有する者_青色事業専従者数_配偶者（２）</t>
  </si>
  <si>
    <t>左のうち青色事業専従者を有する者_青色事業専従者数_配偶者以外の者（３）</t>
  </si>
  <si>
    <t>左のうち青色事業専従者を有する者_青色専従者給与額（４）</t>
  </si>
  <si>
    <t>左のうち青色事業専従者を有する者_納税義務者数（５）</t>
  </si>
  <si>
    <t>白色事業専従者関係_白色事業専従者数_配偶者（６）</t>
  </si>
  <si>
    <t>白色事業専従者関係_白色事業専従者数_配偶者以外の者（７）</t>
  </si>
  <si>
    <t>白色事業専従者関係_事業専従者控除額（８）</t>
  </si>
  <si>
    <t>白色事業専従者関係_白色事業専従者を有する納税義務者数（９）</t>
  </si>
  <si>
    <t>法人数（１）</t>
  </si>
  <si>
    <t>法人数_うち連結申告法人分（２）</t>
  </si>
  <si>
    <t>法人税割額_課税標準となる法人税額または個別帰属法人税額（３）</t>
  </si>
  <si>
    <t>法人税割額_うち連結申告法人に係わる個別帰属法人税額（４）</t>
  </si>
  <si>
    <t>法人税割額_算出法人税割額（ａ）（５）</t>
  </si>
  <si>
    <t>法人税割額_外国税額控除額（ｂ）（６）</t>
  </si>
  <si>
    <t>法人税割額_仮装経理に基づく控除額（ｃ）（７）</t>
  </si>
  <si>
    <t>法人税割額_差引法人税割額（８）</t>
  </si>
  <si>
    <t>法人税割額_差引法人税割額_うち連結分（９）</t>
  </si>
  <si>
    <t>法人税割額_差引法人税割額_うち超過課税相当額（１０）</t>
  </si>
  <si>
    <t>法人税割額_差引法人税割額_うち超過課税相当額_うち連結分（１１）</t>
  </si>
  <si>
    <t>差引課税台数_計（１２）</t>
  </si>
  <si>
    <t>調定額（１４）</t>
  </si>
  <si>
    <t>収入済額_現年課税分（９）</t>
  </si>
  <si>
    <t>収入済額_現年課税分（１３）</t>
  </si>
  <si>
    <t>法定外普通税</t>
    <rPh sb="0" eb="2">
      <t>ホウテイ</t>
    </rPh>
    <rPh sb="2" eb="3">
      <t>ガイ</t>
    </rPh>
    <rPh sb="3" eb="5">
      <t>フツウ</t>
    </rPh>
    <rPh sb="5" eb="6">
      <t>ゼイ</t>
    </rPh>
    <phoneticPr fontId="2"/>
  </si>
  <si>
    <t>合計は平均で</t>
    <rPh sb="0" eb="2">
      <t>ゴウケイ</t>
    </rPh>
    <rPh sb="3" eb="5">
      <t>ヘイキン</t>
    </rPh>
    <phoneticPr fontId="2"/>
  </si>
  <si>
    <t>H17税②</t>
    <rPh sb="3" eb="4">
      <t>ゼイ</t>
    </rPh>
    <phoneticPr fontId="2"/>
  </si>
  <si>
    <t>市町村名</t>
    <rPh sb="0" eb="3">
      <t>シチョウソン</t>
    </rPh>
    <rPh sb="3" eb="4">
      <t>メイ</t>
    </rPh>
    <phoneticPr fontId="2"/>
  </si>
  <si>
    <t>南      丹      市</t>
    <rPh sb="0" eb="1">
      <t>ナン</t>
    </rPh>
    <rPh sb="7" eb="8">
      <t>タン</t>
    </rPh>
    <phoneticPr fontId="2"/>
  </si>
  <si>
    <t>木   津   川   市</t>
    <rPh sb="0" eb="1">
      <t>キ</t>
    </rPh>
    <rPh sb="4" eb="5">
      <t>ツ</t>
    </rPh>
    <rPh sb="8" eb="9">
      <t>カワ</t>
    </rPh>
    <rPh sb="12" eb="13">
      <t>シ</t>
    </rPh>
    <phoneticPr fontId="2"/>
  </si>
  <si>
    <t>京   丹   波   町</t>
    <rPh sb="0" eb="1">
      <t>キョウ</t>
    </rPh>
    <rPh sb="4" eb="5">
      <t>タン</t>
    </rPh>
    <rPh sb="8" eb="9">
      <t>ナミ</t>
    </rPh>
    <rPh sb="12" eb="13">
      <t>マチ</t>
    </rPh>
    <phoneticPr fontId="2"/>
  </si>
  <si>
    <t>与   謝   野   町</t>
    <rPh sb="0" eb="1">
      <t>アタエ</t>
    </rPh>
    <rPh sb="4" eb="5">
      <t>シャ</t>
    </rPh>
    <rPh sb="8" eb="9">
      <t>ノ</t>
    </rPh>
    <rPh sb="12" eb="13">
      <t>マチ</t>
    </rPh>
    <phoneticPr fontId="2"/>
  </si>
  <si>
    <t>町      村      計</t>
    <rPh sb="0" eb="1">
      <t>マチ</t>
    </rPh>
    <rPh sb="7" eb="8">
      <t>ムラ</t>
    </rPh>
    <rPh sb="14" eb="15">
      <t>ケイ</t>
    </rPh>
    <phoneticPr fontId="2"/>
  </si>
  <si>
    <t>市   町   村   計</t>
    <rPh sb="0" eb="1">
      <t>シ</t>
    </rPh>
    <rPh sb="4" eb="5">
      <t>マチ</t>
    </rPh>
    <rPh sb="8" eb="9">
      <t>ムラ</t>
    </rPh>
    <rPh sb="12" eb="13">
      <t>ケイ</t>
    </rPh>
    <phoneticPr fontId="2"/>
  </si>
  <si>
    <t>府　　　 　　　　計</t>
    <rPh sb="0" eb="1">
      <t>フ</t>
    </rPh>
    <rPh sb="9" eb="10">
      <t>ケイ</t>
    </rPh>
    <phoneticPr fontId="2"/>
  </si>
  <si>
    <t>１    ４    市    計</t>
    <rPh sb="10" eb="11">
      <t>シ</t>
    </rPh>
    <rPh sb="15" eb="16">
      <t>ケイ</t>
    </rPh>
    <phoneticPr fontId="2"/>
  </si>
  <si>
    <t>個人均等割納税義務者数（人）</t>
    <rPh sb="0" eb="2">
      <t>コジン</t>
    </rPh>
    <rPh sb="2" eb="4">
      <t>キントウ</t>
    </rPh>
    <rPh sb="4" eb="5">
      <t>ワリ</t>
    </rPh>
    <rPh sb="5" eb="7">
      <t>ノウゼイ</t>
    </rPh>
    <rPh sb="7" eb="9">
      <t>ギム</t>
    </rPh>
    <rPh sb="9" eb="10">
      <t>シャ</t>
    </rPh>
    <rPh sb="10" eb="11">
      <t>スウ</t>
    </rPh>
    <rPh sb="12" eb="13">
      <t>ヒト</t>
    </rPh>
    <phoneticPr fontId="2"/>
  </si>
  <si>
    <t>地方税法第294
条第1項第1号に
該当するもの</t>
    <rPh sb="0" eb="3">
      <t>チホウゼイ</t>
    </rPh>
    <rPh sb="3" eb="4">
      <t>ホウ</t>
    </rPh>
    <rPh sb="4" eb="5">
      <t>ダイ</t>
    </rPh>
    <rPh sb="9" eb="10">
      <t>ジョウ</t>
    </rPh>
    <rPh sb="10" eb="11">
      <t>ダイ</t>
    </rPh>
    <rPh sb="12" eb="13">
      <t>コウ</t>
    </rPh>
    <rPh sb="13" eb="14">
      <t>ダイ</t>
    </rPh>
    <rPh sb="15" eb="16">
      <t>ゴウ</t>
    </rPh>
    <rPh sb="18" eb="19">
      <t>ガイ</t>
    </rPh>
    <rPh sb="19" eb="20">
      <t>トウ</t>
    </rPh>
    <phoneticPr fontId="2"/>
  </si>
  <si>
    <t>計</t>
    <rPh sb="0" eb="1">
      <t>ケイ</t>
    </rPh>
    <phoneticPr fontId="2"/>
  </si>
  <si>
    <t>法人税割納税義務者数</t>
    <rPh sb="0" eb="3">
      <t>ホウジンゼイ</t>
    </rPh>
    <rPh sb="3" eb="4">
      <t>ワリ</t>
    </rPh>
    <rPh sb="4" eb="6">
      <t>ノウゼイ</t>
    </rPh>
    <rPh sb="6" eb="8">
      <t>ギム</t>
    </rPh>
    <rPh sb="8" eb="9">
      <t>シャ</t>
    </rPh>
    <rPh sb="9" eb="10">
      <t>スウ</t>
    </rPh>
    <phoneticPr fontId="2"/>
  </si>
  <si>
    <t>法人分</t>
  </si>
  <si>
    <t>（人）</t>
  </si>
  <si>
    <t>（人）</t>
    <rPh sb="1" eb="2">
      <t>ヒト</t>
    </rPh>
    <phoneticPr fontId="2"/>
  </si>
  <si>
    <t>納税義務者数</t>
  </si>
  <si>
    <t>特別徴収税額</t>
  </si>
  <si>
    <t>特別徴収税額の内訳</t>
  </si>
  <si>
    <t>給与所得者</t>
    <rPh sb="0" eb="2">
      <t>キュウヨ</t>
    </rPh>
    <rPh sb="2" eb="5">
      <t>ショトクシャ</t>
    </rPh>
    <phoneticPr fontId="2"/>
  </si>
  <si>
    <t>営業等所得者</t>
    <rPh sb="0" eb="2">
      <t>エイギョウ</t>
    </rPh>
    <rPh sb="2" eb="3">
      <t>トウ</t>
    </rPh>
    <rPh sb="3" eb="6">
      <t>ショトクシャ</t>
    </rPh>
    <phoneticPr fontId="2"/>
  </si>
  <si>
    <t>農業所得者</t>
    <rPh sb="0" eb="2">
      <t>ノウギョウ</t>
    </rPh>
    <rPh sb="2" eb="5">
      <t>ショトクシャ</t>
    </rPh>
    <phoneticPr fontId="2"/>
  </si>
  <si>
    <t>その他の所得者</t>
    <rPh sb="2" eb="3">
      <t>タ</t>
    </rPh>
    <rPh sb="4" eb="7">
      <t>ショトクシャ</t>
    </rPh>
    <phoneticPr fontId="2"/>
  </si>
  <si>
    <t>短期及び長期譲渡
所得等について分
離課税をした者</t>
    <rPh sb="0" eb="2">
      <t>タンキ</t>
    </rPh>
    <rPh sb="2" eb="3">
      <t>オヨ</t>
    </rPh>
    <rPh sb="4" eb="6">
      <t>チョウキ</t>
    </rPh>
    <rPh sb="6" eb="8">
      <t>ジョウト</t>
    </rPh>
    <rPh sb="9" eb="11">
      <t>ショトク</t>
    </rPh>
    <rPh sb="11" eb="12">
      <t>トウ</t>
    </rPh>
    <rPh sb="16" eb="17">
      <t>ブン</t>
    </rPh>
    <rPh sb="18" eb="19">
      <t>ハナレ</t>
    </rPh>
    <rPh sb="19" eb="21">
      <t>カゼイ</t>
    </rPh>
    <rPh sb="24" eb="25">
      <t>モノ</t>
    </rPh>
    <phoneticPr fontId="2"/>
  </si>
  <si>
    <t>（単位：千円）</t>
    <rPh sb="1" eb="3">
      <t>タンイ</t>
    </rPh>
    <rPh sb="4" eb="6">
      <t>センエン</t>
    </rPh>
    <phoneticPr fontId="2"/>
  </si>
  <si>
    <t>課税標準額</t>
    <rPh sb="0" eb="2">
      <t>カゼイ</t>
    </rPh>
    <rPh sb="2" eb="5">
      <t>ヒョウジュンガク</t>
    </rPh>
    <phoneticPr fontId="2"/>
  </si>
  <si>
    <t>総所得、
山林所得
及び退職所得分</t>
    <rPh sb="0" eb="3">
      <t>ソウショトク</t>
    </rPh>
    <rPh sb="5" eb="7">
      <t>サンリン</t>
    </rPh>
    <rPh sb="7" eb="9">
      <t>ショトク</t>
    </rPh>
    <rPh sb="10" eb="11">
      <t>オヨ</t>
    </rPh>
    <rPh sb="12" eb="14">
      <t>タイショク</t>
    </rPh>
    <rPh sb="14" eb="17">
      <t>ショトクブン</t>
    </rPh>
    <phoneticPr fontId="2"/>
  </si>
  <si>
    <t>株　式　等　譲　渡　所　得　割　額　の　控　除　額</t>
    <rPh sb="0" eb="1">
      <t>カブ</t>
    </rPh>
    <rPh sb="2" eb="3">
      <t>シキ</t>
    </rPh>
    <rPh sb="4" eb="5">
      <t>トウ</t>
    </rPh>
    <rPh sb="6" eb="7">
      <t>ユズル</t>
    </rPh>
    <rPh sb="8" eb="9">
      <t>ワタリ</t>
    </rPh>
    <rPh sb="10" eb="11">
      <t>ショ</t>
    </rPh>
    <rPh sb="12" eb="13">
      <t>トク</t>
    </rPh>
    <rPh sb="14" eb="15">
      <t>ワリ</t>
    </rPh>
    <rPh sb="16" eb="17">
      <t>ガク</t>
    </rPh>
    <rPh sb="20" eb="21">
      <t>ヒカエ</t>
    </rPh>
    <rPh sb="22" eb="23">
      <t>ジョ</t>
    </rPh>
    <rPh sb="24" eb="25">
      <t>ガク</t>
    </rPh>
    <phoneticPr fontId="2"/>
  </si>
  <si>
    <t>所得税の
納税義務あり</t>
    <rPh sb="0" eb="3">
      <t>ショトクゼイ</t>
    </rPh>
    <rPh sb="5" eb="7">
      <t>ノウゼイ</t>
    </rPh>
    <rPh sb="7" eb="9">
      <t>ギム</t>
    </rPh>
    <phoneticPr fontId="2"/>
  </si>
  <si>
    <t>所得税の
納税義務なし</t>
    <rPh sb="0" eb="3">
      <t>ショトクゼイ</t>
    </rPh>
    <rPh sb="5" eb="7">
      <t>ノウゼイ</t>
    </rPh>
    <rPh sb="7" eb="9">
      <t>ギム</t>
    </rPh>
    <phoneticPr fontId="2"/>
  </si>
  <si>
    <t>（単位：人）</t>
    <rPh sb="1" eb="3">
      <t>タンイ</t>
    </rPh>
    <rPh sb="4" eb="5">
      <t>ヒト</t>
    </rPh>
    <phoneticPr fontId="2"/>
  </si>
  <si>
    <t>短期及び長期譲渡所得等について分離課税をした者</t>
    <rPh sb="0" eb="2">
      <t>タンキ</t>
    </rPh>
    <rPh sb="2" eb="3">
      <t>オヨ</t>
    </rPh>
    <rPh sb="4" eb="6">
      <t>チョウキ</t>
    </rPh>
    <rPh sb="6" eb="8">
      <t>ジョウト</t>
    </rPh>
    <rPh sb="8" eb="10">
      <t>ショトク</t>
    </rPh>
    <rPh sb="10" eb="11">
      <t>トウ</t>
    </rPh>
    <rPh sb="15" eb="17">
      <t>ブンリ</t>
    </rPh>
    <rPh sb="17" eb="19">
      <t>カゼイ</t>
    </rPh>
    <rPh sb="22" eb="23">
      <t>モノ</t>
    </rPh>
    <phoneticPr fontId="2"/>
  </si>
  <si>
    <t>65　　歳　　以　　上　　の　　者</t>
    <rPh sb="4" eb="5">
      <t>サイ</t>
    </rPh>
    <rPh sb="7" eb="8">
      <t>イ</t>
    </rPh>
    <rPh sb="10" eb="11">
      <t>ジョウ</t>
    </rPh>
    <rPh sb="16" eb="17">
      <t>モノ</t>
    </rPh>
    <phoneticPr fontId="2"/>
  </si>
  <si>
    <t>雑損控除</t>
    <rPh sb="2" eb="4">
      <t>コウジョ</t>
    </rPh>
    <phoneticPr fontId="2"/>
  </si>
  <si>
    <t>普通</t>
    <rPh sb="0" eb="2">
      <t>フツウ</t>
    </rPh>
    <phoneticPr fontId="2"/>
  </si>
  <si>
    <t>特別障害者</t>
    <rPh sb="0" eb="2">
      <t>トクベツ</t>
    </rPh>
    <rPh sb="2" eb="5">
      <t>ショウガイシャ</t>
    </rPh>
    <phoneticPr fontId="2"/>
  </si>
  <si>
    <t>一般</t>
    <rPh sb="0" eb="2">
      <t>イッパン</t>
    </rPh>
    <phoneticPr fontId="2"/>
  </si>
  <si>
    <t>勤労学生控除</t>
    <rPh sb="4" eb="6">
      <t>コウジョ</t>
    </rPh>
    <phoneticPr fontId="2"/>
  </si>
  <si>
    <t>（70歳未満）</t>
    <rPh sb="3" eb="4">
      <t>サイ</t>
    </rPh>
    <rPh sb="4" eb="6">
      <t>ミマン</t>
    </rPh>
    <phoneticPr fontId="2"/>
  </si>
  <si>
    <t>（70歳以上）</t>
    <rPh sb="3" eb="4">
      <t>サイ</t>
    </rPh>
    <rPh sb="4" eb="6">
      <t>イジョウ</t>
    </rPh>
    <phoneticPr fontId="2"/>
  </si>
  <si>
    <t>老人配偶者</t>
    <rPh sb="0" eb="2">
      <t>ロウジン</t>
    </rPh>
    <rPh sb="2" eb="5">
      <t>ハイグウシャ</t>
    </rPh>
    <phoneticPr fontId="2"/>
  </si>
  <si>
    <t>配　　偶　　者　　控　　除</t>
    <rPh sb="0" eb="1">
      <t>クバ</t>
    </rPh>
    <rPh sb="3" eb="4">
      <t>グウ</t>
    </rPh>
    <rPh sb="6" eb="7">
      <t>シャ</t>
    </rPh>
    <rPh sb="9" eb="10">
      <t>ヒカエ</t>
    </rPh>
    <rPh sb="12" eb="13">
      <t>ジョ</t>
    </rPh>
    <phoneticPr fontId="2"/>
  </si>
  <si>
    <t>納税義務者数</t>
    <rPh sb="0" eb="2">
      <t>ノウゼイ</t>
    </rPh>
    <rPh sb="2" eb="4">
      <t>ギム</t>
    </rPh>
    <rPh sb="4" eb="5">
      <t>シャ</t>
    </rPh>
    <rPh sb="5" eb="6">
      <t>スウ</t>
    </rPh>
    <phoneticPr fontId="2"/>
  </si>
  <si>
    <t>特別</t>
    <rPh sb="0" eb="2">
      <t>トクベツ</t>
    </rPh>
    <phoneticPr fontId="2"/>
  </si>
  <si>
    <t>配当控除</t>
    <rPh sb="2" eb="4">
      <t>コウジョ</t>
    </rPh>
    <phoneticPr fontId="2"/>
  </si>
  <si>
    <t>外国税額控除</t>
    <rPh sb="0" eb="2">
      <t>ガイコク</t>
    </rPh>
    <rPh sb="2" eb="4">
      <t>ゼイガク</t>
    </rPh>
    <rPh sb="4" eb="6">
      <t>コウジョ</t>
    </rPh>
    <phoneticPr fontId="2"/>
  </si>
  <si>
    <t>配当割額の控除</t>
    <rPh sb="0" eb="2">
      <t>ハイトウ</t>
    </rPh>
    <rPh sb="2" eb="4">
      <t>ワリガク</t>
    </rPh>
    <rPh sb="5" eb="7">
      <t>コウジョ</t>
    </rPh>
    <phoneticPr fontId="2"/>
  </si>
  <si>
    <t>株式等譲渡所得
割額の控除</t>
    <rPh sb="0" eb="3">
      <t>カブシキナド</t>
    </rPh>
    <rPh sb="3" eb="5">
      <t>ジョウト</t>
    </rPh>
    <rPh sb="5" eb="7">
      <t>ショトク</t>
    </rPh>
    <rPh sb="8" eb="9">
      <t>ワリ</t>
    </rPh>
    <rPh sb="9" eb="10">
      <t>ガク</t>
    </rPh>
    <rPh sb="11" eb="13">
      <t>コウジョ</t>
    </rPh>
    <phoneticPr fontId="2"/>
  </si>
  <si>
    <t>（千円）</t>
    <rPh sb="1" eb="3">
      <t>センエン</t>
    </rPh>
    <phoneticPr fontId="2"/>
  </si>
  <si>
    <t>０人</t>
    <rPh sb="1" eb="2">
      <t>ニン</t>
    </rPh>
    <phoneticPr fontId="2"/>
  </si>
  <si>
    <t>１人</t>
    <rPh sb="1" eb="2">
      <t>ニン</t>
    </rPh>
    <phoneticPr fontId="2"/>
  </si>
  <si>
    <t>２人</t>
    <rPh sb="1" eb="2">
      <t>ニン</t>
    </rPh>
    <phoneticPr fontId="2"/>
  </si>
  <si>
    <t>３人</t>
    <rPh sb="1" eb="2">
      <t>ニン</t>
    </rPh>
    <phoneticPr fontId="2"/>
  </si>
  <si>
    <t>４人</t>
    <rPh sb="1" eb="2">
      <t>ニン</t>
    </rPh>
    <phoneticPr fontId="2"/>
  </si>
  <si>
    <t>５人</t>
    <rPh sb="1" eb="2">
      <t>ニン</t>
    </rPh>
    <phoneticPr fontId="2"/>
  </si>
  <si>
    <t>６人</t>
    <rPh sb="1" eb="2">
      <t>ニン</t>
    </rPh>
    <phoneticPr fontId="2"/>
  </si>
  <si>
    <t>７人</t>
    <rPh sb="1" eb="2">
      <t>ニン</t>
    </rPh>
    <phoneticPr fontId="2"/>
  </si>
  <si>
    <t>８人</t>
    <rPh sb="1" eb="2">
      <t>ニン</t>
    </rPh>
    <phoneticPr fontId="2"/>
  </si>
  <si>
    <t>９人</t>
    <rPh sb="1" eb="2">
      <t>ニン</t>
    </rPh>
    <phoneticPr fontId="2"/>
  </si>
  <si>
    <t>１０人以上</t>
    <rPh sb="2" eb="3">
      <t>ニン</t>
    </rPh>
    <rPh sb="3" eb="5">
      <t>イジョウ</t>
    </rPh>
    <phoneticPr fontId="2"/>
  </si>
  <si>
    <t>（単位：人）</t>
    <rPh sb="4" eb="5">
      <t>ヒト</t>
    </rPh>
    <phoneticPr fontId="2"/>
  </si>
  <si>
    <t>青色事業専従者数（人）</t>
    <rPh sb="0" eb="2">
      <t>アオイロ</t>
    </rPh>
    <rPh sb="2" eb="4">
      <t>ジギョウ</t>
    </rPh>
    <rPh sb="4" eb="6">
      <t>センジュウ</t>
    </rPh>
    <rPh sb="6" eb="7">
      <t>シャ</t>
    </rPh>
    <rPh sb="7" eb="8">
      <t>スウ</t>
    </rPh>
    <rPh sb="9" eb="10">
      <t>ヒト</t>
    </rPh>
    <phoneticPr fontId="2"/>
  </si>
  <si>
    <t>配偶者</t>
    <rPh sb="0" eb="3">
      <t>ハイグウシャ</t>
    </rPh>
    <phoneticPr fontId="2"/>
  </si>
  <si>
    <t>青色専従者
給与額</t>
    <rPh sb="0" eb="2">
      <t>アオイロ</t>
    </rPh>
    <rPh sb="2" eb="4">
      <t>センジュウ</t>
    </rPh>
    <rPh sb="4" eb="5">
      <t>シャ</t>
    </rPh>
    <rPh sb="6" eb="9">
      <t>キュウヨガク</t>
    </rPh>
    <phoneticPr fontId="2"/>
  </si>
  <si>
    <t>配偶者以外の者</t>
    <rPh sb="0" eb="3">
      <t>ハイグウシャ</t>
    </rPh>
    <rPh sb="3" eb="5">
      <t>イガイ</t>
    </rPh>
    <rPh sb="6" eb="7">
      <t>モノ</t>
    </rPh>
    <phoneticPr fontId="2"/>
  </si>
  <si>
    <t>事業専従者
控除額</t>
    <rPh sb="0" eb="2">
      <t>ジギョウ</t>
    </rPh>
    <rPh sb="2" eb="5">
      <t>センジュウシャ</t>
    </rPh>
    <rPh sb="6" eb="9">
      <t>コウジョガク</t>
    </rPh>
    <phoneticPr fontId="2"/>
  </si>
  <si>
    <t>白　色　事　業　専　従　者　数　（人）</t>
    <rPh sb="0" eb="1">
      <t>シロ</t>
    </rPh>
    <rPh sb="2" eb="3">
      <t>イロ</t>
    </rPh>
    <rPh sb="4" eb="5">
      <t>コト</t>
    </rPh>
    <rPh sb="6" eb="7">
      <t>ギョウ</t>
    </rPh>
    <rPh sb="8" eb="9">
      <t>アツム</t>
    </rPh>
    <rPh sb="10" eb="11">
      <t>ジュウ</t>
    </rPh>
    <rPh sb="12" eb="13">
      <t>シャ</t>
    </rPh>
    <rPh sb="14" eb="15">
      <t>スウ</t>
    </rPh>
    <rPh sb="17" eb="18">
      <t>ヒト</t>
    </rPh>
    <phoneticPr fontId="2"/>
  </si>
  <si>
    <t>白色事業専従者
を有する納税義</t>
    <rPh sb="0" eb="2">
      <t>シロイロ</t>
    </rPh>
    <rPh sb="2" eb="4">
      <t>ジギョウ</t>
    </rPh>
    <rPh sb="4" eb="7">
      <t>センジュウシャ</t>
    </rPh>
    <rPh sb="9" eb="10">
      <t>ユウ</t>
    </rPh>
    <rPh sb="12" eb="14">
      <t>ノウゼイ</t>
    </rPh>
    <rPh sb="14" eb="15">
      <t>ギ</t>
    </rPh>
    <phoneticPr fontId="2"/>
  </si>
  <si>
    <t>原動機付自転車</t>
    <rPh sb="0" eb="4">
      <t>ゲンドウキツキ</t>
    </rPh>
    <rPh sb="4" eb="7">
      <t>ジテンシャ</t>
    </rPh>
    <phoneticPr fontId="2"/>
  </si>
  <si>
    <t>第一種</t>
    <rPh sb="0" eb="3">
      <t>ダイイッシュ</t>
    </rPh>
    <phoneticPr fontId="2"/>
  </si>
  <si>
    <t>第二種乙</t>
    <rPh sb="0" eb="3">
      <t>ダイニシュ</t>
    </rPh>
    <rPh sb="3" eb="4">
      <t>オツ</t>
    </rPh>
    <phoneticPr fontId="2"/>
  </si>
  <si>
    <t>第二種甲</t>
    <rPh sb="0" eb="3">
      <t>ダイニシュ</t>
    </rPh>
    <rPh sb="3" eb="4">
      <t>コウ</t>
    </rPh>
    <phoneticPr fontId="2"/>
  </si>
  <si>
    <t>軽自動車及び小型特殊自動車</t>
    <rPh sb="0" eb="4">
      <t>ケイジドウシャ</t>
    </rPh>
    <rPh sb="4" eb="5">
      <t>オヨ</t>
    </rPh>
    <rPh sb="6" eb="8">
      <t>コガタ</t>
    </rPh>
    <rPh sb="8" eb="10">
      <t>トクシュ</t>
    </rPh>
    <rPh sb="10" eb="13">
      <t>ジドウシャ</t>
    </rPh>
    <phoneticPr fontId="2"/>
  </si>
  <si>
    <t>二輪車</t>
    <rPh sb="0" eb="3">
      <t>ニリンシャ</t>
    </rPh>
    <phoneticPr fontId="2"/>
  </si>
  <si>
    <t>（側車付を含む）</t>
    <rPh sb="1" eb="3">
      <t>ソクシャ</t>
    </rPh>
    <rPh sb="3" eb="4">
      <t>ツ</t>
    </rPh>
    <rPh sb="5" eb="6">
      <t>フク</t>
    </rPh>
    <phoneticPr fontId="2"/>
  </si>
  <si>
    <t>三輪車</t>
    <rPh sb="0" eb="3">
      <t>サンリンシャ</t>
    </rPh>
    <phoneticPr fontId="2"/>
  </si>
  <si>
    <t>乗用</t>
    <rPh sb="0" eb="2">
      <t>ジョウヨウ</t>
    </rPh>
    <phoneticPr fontId="2"/>
  </si>
  <si>
    <t>営業用</t>
    <rPh sb="0" eb="3">
      <t>エイギョウヨウ</t>
    </rPh>
    <phoneticPr fontId="2"/>
  </si>
  <si>
    <t>自家用</t>
    <rPh sb="0" eb="3">
      <t>ジカヨウ</t>
    </rPh>
    <phoneticPr fontId="2"/>
  </si>
  <si>
    <t>貨物用</t>
    <rPh sb="0" eb="3">
      <t>カモツヨウ</t>
    </rPh>
    <phoneticPr fontId="2"/>
  </si>
  <si>
    <t>専ら雪上を
走行するもの</t>
    <rPh sb="0" eb="1">
      <t>モッパ</t>
    </rPh>
    <rPh sb="2" eb="4">
      <t>セツジョウ</t>
    </rPh>
    <rPh sb="6" eb="8">
      <t>ソウコウ</t>
    </rPh>
    <phoneticPr fontId="2"/>
  </si>
  <si>
    <t>農耕用</t>
    <rPh sb="0" eb="3">
      <t>ノウコウヨウ</t>
    </rPh>
    <phoneticPr fontId="2"/>
  </si>
  <si>
    <t>特殊作業用</t>
    <rPh sb="0" eb="2">
      <t>トクシュ</t>
    </rPh>
    <rPh sb="2" eb="5">
      <t>サギョウヨウ</t>
    </rPh>
    <phoneticPr fontId="2"/>
  </si>
  <si>
    <t>（単位：台）</t>
    <rPh sb="1" eb="3">
      <t>タンイ</t>
    </rPh>
    <rPh sb="4" eb="5">
      <t>ダイ</t>
    </rPh>
    <phoneticPr fontId="2"/>
  </si>
  <si>
    <t>二輪の
小型自動車</t>
    <rPh sb="0" eb="2">
      <t>ニリン</t>
    </rPh>
    <rPh sb="4" eb="6">
      <t>コガタ</t>
    </rPh>
    <rPh sb="6" eb="9">
      <t>ジドウシャ</t>
    </rPh>
    <phoneticPr fontId="2"/>
  </si>
  <si>
    <t>合計</t>
    <rPh sb="0" eb="2">
      <t>ゴウケイ</t>
    </rPh>
    <phoneticPr fontId="2"/>
  </si>
  <si>
    <t>課税台数</t>
    <rPh sb="0" eb="2">
      <t>カゼイ</t>
    </rPh>
    <rPh sb="2" eb="4">
      <t>ダイスウ</t>
    </rPh>
    <phoneticPr fontId="2"/>
  </si>
  <si>
    <t>調定額</t>
    <rPh sb="0" eb="2">
      <t>チョウテイ</t>
    </rPh>
    <rPh sb="2" eb="3">
      <t>ガク</t>
    </rPh>
    <phoneticPr fontId="2"/>
  </si>
  <si>
    <t>（台）</t>
    <rPh sb="1" eb="2">
      <t>ダイ</t>
    </rPh>
    <phoneticPr fontId="2"/>
  </si>
  <si>
    <t>鉱産税</t>
    <rPh sb="0" eb="2">
      <t>コウサン</t>
    </rPh>
    <rPh sb="2" eb="3">
      <t>ゼイ</t>
    </rPh>
    <phoneticPr fontId="2"/>
  </si>
  <si>
    <t>事業所税</t>
    <rPh sb="0" eb="3">
      <t>ジギョウショ</t>
    </rPh>
    <rPh sb="3" eb="4">
      <t>ゼイ</t>
    </rPh>
    <phoneticPr fontId="2"/>
  </si>
  <si>
    <t>市町村税</t>
    <rPh sb="0" eb="3">
      <t>シチョウソン</t>
    </rPh>
    <rPh sb="3" eb="4">
      <t>ゼイ</t>
    </rPh>
    <phoneticPr fontId="2"/>
  </si>
  <si>
    <t>個人の府民税</t>
    <rPh sb="0" eb="2">
      <t>コジン</t>
    </rPh>
    <rPh sb="3" eb="6">
      <t>フミンゼイ</t>
    </rPh>
    <phoneticPr fontId="2"/>
  </si>
  <si>
    <t>徴税費</t>
    <rPh sb="0" eb="3">
      <t>チョウゼイヒ</t>
    </rPh>
    <phoneticPr fontId="2"/>
  </si>
  <si>
    <t>基本給</t>
    <rPh sb="0" eb="3">
      <t>キホンキュウ</t>
    </rPh>
    <phoneticPr fontId="2"/>
  </si>
  <si>
    <t>人件費</t>
    <rPh sb="0" eb="3">
      <t>ジンケンヒ</t>
    </rPh>
    <phoneticPr fontId="2"/>
  </si>
  <si>
    <t>（イ）</t>
  </si>
  <si>
    <t>（ハ）</t>
  </si>
  <si>
    <t>その他</t>
    <rPh sb="2" eb="3">
      <t>タ</t>
    </rPh>
    <phoneticPr fontId="2"/>
  </si>
  <si>
    <t>報酬</t>
    <rPh sb="0" eb="2">
      <t>ホウシュウ</t>
    </rPh>
    <phoneticPr fontId="2"/>
  </si>
  <si>
    <t>報奨金及びこれに類する経費</t>
    <rPh sb="0" eb="3">
      <t>ホウショウキン</t>
    </rPh>
    <rPh sb="3" eb="4">
      <t>オヨ</t>
    </rPh>
    <rPh sb="8" eb="9">
      <t>ルイ</t>
    </rPh>
    <rPh sb="11" eb="13">
      <t>ケイヒ</t>
    </rPh>
    <phoneticPr fontId="2"/>
  </si>
  <si>
    <t>旅費</t>
  </si>
  <si>
    <t>報奨金</t>
  </si>
  <si>
    <t>納税貯蓄組合</t>
    <rPh sb="0" eb="2">
      <t>ノウゼイ</t>
    </rPh>
    <rPh sb="2" eb="4">
      <t>チョチク</t>
    </rPh>
    <rPh sb="4" eb="6">
      <t>クミアイ</t>
    </rPh>
    <phoneticPr fontId="2"/>
  </si>
  <si>
    <t>補助金</t>
    <rPh sb="0" eb="3">
      <t>ホジョキン</t>
    </rPh>
    <phoneticPr fontId="2"/>
  </si>
  <si>
    <t>納税奨励金</t>
    <rPh sb="0" eb="2">
      <t>ノウゼイ</t>
    </rPh>
    <rPh sb="2" eb="5">
      <t>ショウレイキン</t>
    </rPh>
    <phoneticPr fontId="2"/>
  </si>
  <si>
    <t>（単位：千円）</t>
  </si>
  <si>
    <t>府民税徴収取扱費</t>
    <rPh sb="0" eb="3">
      <t>フミンゼイ</t>
    </rPh>
    <rPh sb="3" eb="5">
      <t>チョウシュウ</t>
    </rPh>
    <rPh sb="5" eb="7">
      <t>トリアツカイ</t>
    </rPh>
    <rPh sb="7" eb="8">
      <t>ヒ</t>
    </rPh>
    <phoneticPr fontId="2"/>
  </si>
  <si>
    <t>報奨金の額に
相当する金額</t>
    <rPh sb="0" eb="3">
      <t>ホウショウキン</t>
    </rPh>
    <rPh sb="4" eb="5">
      <t>ガク</t>
    </rPh>
    <rPh sb="7" eb="9">
      <t>ソウトウ</t>
    </rPh>
    <phoneticPr fontId="2"/>
  </si>
  <si>
    <t>徴税職員数（人）</t>
    <rPh sb="6" eb="7">
      <t>ヒト</t>
    </rPh>
    <phoneticPr fontId="2"/>
  </si>
  <si>
    <t>徴税職員</t>
    <rPh sb="0" eb="2">
      <t>チョウゼイ</t>
    </rPh>
    <rPh sb="2" eb="4">
      <t>ショクイン</t>
    </rPh>
    <phoneticPr fontId="2"/>
  </si>
  <si>
    <t>納税義務者数（人）</t>
    <rPh sb="0" eb="2">
      <t>ノウゼイ</t>
    </rPh>
    <rPh sb="2" eb="4">
      <t>ギム</t>
    </rPh>
    <rPh sb="4" eb="5">
      <t>シャ</t>
    </rPh>
    <rPh sb="5" eb="6">
      <t>スウ</t>
    </rPh>
    <rPh sb="7" eb="8">
      <t>ヒト</t>
    </rPh>
    <phoneticPr fontId="2"/>
  </si>
  <si>
    <t>総所得金額等</t>
    <rPh sb="0" eb="3">
      <t>ソウショトク</t>
    </rPh>
    <rPh sb="3" eb="5">
      <t>キンガク</t>
    </rPh>
    <rPh sb="5" eb="6">
      <t>トウ</t>
    </rPh>
    <phoneticPr fontId="2"/>
  </si>
  <si>
    <t>総所得、山林所
得及び退職所得
金額</t>
    <rPh sb="0" eb="3">
      <t>ソウショトク</t>
    </rPh>
    <rPh sb="4" eb="6">
      <t>サンリン</t>
    </rPh>
    <rPh sb="6" eb="7">
      <t>ジョ</t>
    </rPh>
    <rPh sb="8" eb="9">
      <t>トク</t>
    </rPh>
    <rPh sb="9" eb="10">
      <t>オヨ</t>
    </rPh>
    <rPh sb="11" eb="13">
      <t>タイショク</t>
    </rPh>
    <rPh sb="13" eb="15">
      <t>ショトク</t>
    </rPh>
    <phoneticPr fontId="2"/>
  </si>
  <si>
    <t>総所得、山林所
得及び退職所得
金額に係るもの</t>
    <rPh sb="0" eb="3">
      <t>ソウショトク</t>
    </rPh>
    <rPh sb="4" eb="6">
      <t>サンリン</t>
    </rPh>
    <rPh sb="6" eb="7">
      <t>ジョ</t>
    </rPh>
    <rPh sb="8" eb="9">
      <t>トク</t>
    </rPh>
    <rPh sb="9" eb="10">
      <t>オヨ</t>
    </rPh>
    <rPh sb="11" eb="13">
      <t>タイショク</t>
    </rPh>
    <rPh sb="13" eb="15">
      <t>ショトク</t>
    </rPh>
    <rPh sb="16" eb="18">
      <t>キンガク</t>
    </rPh>
    <rPh sb="19" eb="20">
      <t>カカ</t>
    </rPh>
    <phoneticPr fontId="2"/>
  </si>
  <si>
    <t>（１）　課税標準額が700万円以下の金額に係るもの（つづき）</t>
    <rPh sb="4" eb="6">
      <t>カゼイ</t>
    </rPh>
    <rPh sb="6" eb="9">
      <t>ヒョウジュンガク</t>
    </rPh>
    <rPh sb="13" eb="15">
      <t>マンエン</t>
    </rPh>
    <rPh sb="15" eb="17">
      <t>イカ</t>
    </rPh>
    <rPh sb="18" eb="20">
      <t>キンガク</t>
    </rPh>
    <rPh sb="21" eb="22">
      <t>カカ</t>
    </rPh>
    <phoneticPr fontId="2"/>
  </si>
  <si>
    <t>算出税額</t>
    <rPh sb="0" eb="2">
      <t>サンシュツ</t>
    </rPh>
    <rPh sb="2" eb="4">
      <t>ゼイガク</t>
    </rPh>
    <phoneticPr fontId="2"/>
  </si>
  <si>
    <t>調整控除</t>
    <rPh sb="0" eb="2">
      <t>チョウセイ</t>
    </rPh>
    <rPh sb="2" eb="4">
      <t>コウジョ</t>
    </rPh>
    <phoneticPr fontId="2"/>
  </si>
  <si>
    <t>外国税額控除</t>
    <rPh sb="4" eb="6">
      <t>コウジョ</t>
    </rPh>
    <phoneticPr fontId="2"/>
  </si>
  <si>
    <t>住宅借入金等
特別税額控除</t>
    <rPh sb="0" eb="2">
      <t>ジュウタク</t>
    </rPh>
    <rPh sb="2" eb="3">
      <t>シャク</t>
    </rPh>
    <rPh sb="3" eb="5">
      <t>ニュウキン</t>
    </rPh>
    <rPh sb="5" eb="6">
      <t>トウ</t>
    </rPh>
    <rPh sb="7" eb="9">
      <t>トクベツ</t>
    </rPh>
    <rPh sb="9" eb="11">
      <t>ゼイガク</t>
    </rPh>
    <rPh sb="11" eb="13">
      <t>コウジョ</t>
    </rPh>
    <phoneticPr fontId="2"/>
  </si>
  <si>
    <t>（１）　課税標準額が700万円以下の金額に係るもの</t>
    <rPh sb="4" eb="6">
      <t>カゼイ</t>
    </rPh>
    <rPh sb="6" eb="9">
      <t>ヒョウジュンガク</t>
    </rPh>
    <rPh sb="13" eb="15">
      <t>マンエン</t>
    </rPh>
    <rPh sb="15" eb="17">
      <t>イカ</t>
    </rPh>
    <rPh sb="18" eb="20">
      <t>キンガク</t>
    </rPh>
    <rPh sb="21" eb="22">
      <t>カカ</t>
    </rPh>
    <phoneticPr fontId="2"/>
  </si>
  <si>
    <t>特別徴収
義務者数</t>
    <rPh sb="0" eb="2">
      <t>トクベツ</t>
    </rPh>
    <rPh sb="2" eb="4">
      <t>チョウシュウ</t>
    </rPh>
    <phoneticPr fontId="2"/>
  </si>
  <si>
    <t>納税義務者数（人）　</t>
    <rPh sb="7" eb="8">
      <t>ヒト</t>
    </rPh>
    <phoneticPr fontId="2"/>
  </si>
  <si>
    <t>短期及び長期譲渡
所得等について分
離課税をした者</t>
    <rPh sb="0" eb="2">
      <t>タンキ</t>
    </rPh>
    <rPh sb="2" eb="3">
      <t>オヨ</t>
    </rPh>
    <rPh sb="4" eb="6">
      <t>チョウキ</t>
    </rPh>
    <rPh sb="6" eb="8">
      <t>ジョウト</t>
    </rPh>
    <phoneticPr fontId="2"/>
  </si>
  <si>
    <t>分離長期
譲渡所得金額</t>
    <rPh sb="2" eb="4">
      <t>チョウキ</t>
    </rPh>
    <phoneticPr fontId="2"/>
  </si>
  <si>
    <t>所得控除額</t>
    <rPh sb="0" eb="1">
      <t>トコロ</t>
    </rPh>
    <rPh sb="1" eb="2">
      <t>トク</t>
    </rPh>
    <rPh sb="2" eb="3">
      <t>ヒカエ</t>
    </rPh>
    <rPh sb="3" eb="4">
      <t>ジョ</t>
    </rPh>
    <rPh sb="4" eb="5">
      <t>ガク</t>
    </rPh>
    <phoneticPr fontId="2"/>
  </si>
  <si>
    <t>短期及び長期譲渡
所得等について分
離課税をした者</t>
    <rPh sb="0" eb="2">
      <t>タンキ</t>
    </rPh>
    <rPh sb="2" eb="3">
      <t>オヨ</t>
    </rPh>
    <rPh sb="4" eb="8">
      <t>チョウキジョウト</t>
    </rPh>
    <phoneticPr fontId="2"/>
  </si>
  <si>
    <t>算出税額合計の内訳</t>
    <rPh sb="0" eb="2">
      <t>サンシュツ</t>
    </rPh>
    <rPh sb="2" eb="4">
      <t>ゼイガク</t>
    </rPh>
    <rPh sb="4" eb="6">
      <t>ゴウケイ</t>
    </rPh>
    <rPh sb="7" eb="9">
      <t>ウチワケ</t>
    </rPh>
    <phoneticPr fontId="2"/>
  </si>
  <si>
    <t>税額調整額</t>
    <rPh sb="0" eb="1">
      <t>ゼイ</t>
    </rPh>
    <rPh sb="1" eb="2">
      <t>ガク</t>
    </rPh>
    <rPh sb="2" eb="3">
      <t>チョウ</t>
    </rPh>
    <rPh sb="3" eb="4">
      <t>タダシ</t>
    </rPh>
    <rPh sb="4" eb="5">
      <t>ガク</t>
    </rPh>
    <phoneticPr fontId="2"/>
  </si>
  <si>
    <t>配当割額の控除額</t>
    <rPh sb="0" eb="1">
      <t>クバ</t>
    </rPh>
    <rPh sb="1" eb="2">
      <t>トウ</t>
    </rPh>
    <rPh sb="2" eb="3">
      <t>ワリ</t>
    </rPh>
    <rPh sb="3" eb="4">
      <t>ガク</t>
    </rPh>
    <rPh sb="5" eb="6">
      <t>ヒカエ</t>
    </rPh>
    <rPh sb="6" eb="7">
      <t>ジョ</t>
    </rPh>
    <rPh sb="7" eb="8">
      <t>ガク</t>
    </rPh>
    <phoneticPr fontId="2"/>
  </si>
  <si>
    <t>所得割額</t>
    <rPh sb="0" eb="1">
      <t>トコロ</t>
    </rPh>
    <rPh sb="1" eb="2">
      <t>トク</t>
    </rPh>
    <rPh sb="2" eb="3">
      <t>ワリ</t>
    </rPh>
    <rPh sb="3" eb="4">
      <t>ガク</t>
    </rPh>
    <phoneticPr fontId="2"/>
  </si>
  <si>
    <t>左のうち所得税
の納税義務あり</t>
    <rPh sb="0" eb="1">
      <t>ヒダリ</t>
    </rPh>
    <rPh sb="4" eb="7">
      <t>ショトクゼイ</t>
    </rPh>
    <phoneticPr fontId="2"/>
  </si>
  <si>
    <t>給与所得者</t>
    <rPh sb="0" eb="1">
      <t>キュウ</t>
    </rPh>
    <rPh sb="1" eb="2">
      <t>アタエ</t>
    </rPh>
    <rPh sb="2" eb="3">
      <t>ショ</t>
    </rPh>
    <rPh sb="3" eb="4">
      <t>トク</t>
    </rPh>
    <rPh sb="4" eb="5">
      <t>シャ</t>
    </rPh>
    <phoneticPr fontId="2"/>
  </si>
  <si>
    <t>営業等所得者</t>
    <rPh sb="0" eb="1">
      <t>エイ</t>
    </rPh>
    <rPh sb="1" eb="2">
      <t>ギョウ</t>
    </rPh>
    <rPh sb="2" eb="3">
      <t>トウ</t>
    </rPh>
    <rPh sb="3" eb="4">
      <t>ショ</t>
    </rPh>
    <rPh sb="4" eb="5">
      <t>トク</t>
    </rPh>
    <rPh sb="5" eb="6">
      <t>シャ</t>
    </rPh>
    <phoneticPr fontId="2"/>
  </si>
  <si>
    <t>農業所得者</t>
    <rPh sb="0" eb="1">
      <t>ノウ</t>
    </rPh>
    <rPh sb="1" eb="2">
      <t>ギョウ</t>
    </rPh>
    <rPh sb="2" eb="3">
      <t>ショ</t>
    </rPh>
    <rPh sb="3" eb="4">
      <t>トク</t>
    </rPh>
    <rPh sb="4" eb="5">
      <t>シャ</t>
    </rPh>
    <phoneticPr fontId="2"/>
  </si>
  <si>
    <t>その他の所得者</t>
    <rPh sb="2" eb="3">
      <t>タ</t>
    </rPh>
    <rPh sb="4" eb="5">
      <t>ショ</t>
    </rPh>
    <rPh sb="5" eb="6">
      <t>トク</t>
    </rPh>
    <rPh sb="6" eb="7">
      <t>シャ</t>
    </rPh>
    <phoneticPr fontId="2"/>
  </si>
  <si>
    <t>（A）（千円）</t>
  </si>
  <si>
    <t>（A）　　　（千円）</t>
    <rPh sb="7" eb="9">
      <t>センエン</t>
    </rPh>
    <phoneticPr fontId="2"/>
  </si>
  <si>
    <t>（Ｂ）　　　（千円）</t>
    <rPh sb="7" eb="9">
      <t>センエン</t>
    </rPh>
    <phoneticPr fontId="2"/>
  </si>
  <si>
    <t>（Ｃ）　　　（千円）</t>
    <rPh sb="7" eb="9">
      <t>センエン</t>
    </rPh>
    <phoneticPr fontId="2"/>
  </si>
  <si>
    <t>同左
第2号に該当
するもの</t>
    <rPh sb="0" eb="1">
      <t>ドウ</t>
    </rPh>
    <rPh sb="1" eb="2">
      <t>ヒダリ</t>
    </rPh>
    <phoneticPr fontId="2"/>
  </si>
  <si>
    <t>納税義務者数（人）</t>
    <rPh sb="0" eb="1">
      <t>オサム</t>
    </rPh>
    <rPh sb="1" eb="2">
      <t>ゼイ</t>
    </rPh>
    <rPh sb="2" eb="3">
      <t>ギ</t>
    </rPh>
    <rPh sb="3" eb="4">
      <t>ツトム</t>
    </rPh>
    <rPh sb="4" eb="5">
      <t>シャ</t>
    </rPh>
    <rPh sb="5" eb="6">
      <t>スウ</t>
    </rPh>
    <rPh sb="7" eb="8">
      <t>ヒト</t>
    </rPh>
    <phoneticPr fontId="2"/>
  </si>
  <si>
    <t>宇治田原町</t>
    <phoneticPr fontId="2"/>
  </si>
  <si>
    <t>所得割総額</t>
    <phoneticPr fontId="2"/>
  </si>
  <si>
    <t>納期の回数</t>
    <phoneticPr fontId="2"/>
  </si>
  <si>
    <t>分離短期
譲渡所得分</t>
    <phoneticPr fontId="2"/>
  </si>
  <si>
    <t>分離長期
譲渡所得分</t>
    <phoneticPr fontId="2"/>
  </si>
  <si>
    <t>左のうち
長期分</t>
    <rPh sb="5" eb="7">
      <t>チョウキ</t>
    </rPh>
    <phoneticPr fontId="2"/>
  </si>
  <si>
    <t>利子所得の金額</t>
    <rPh sb="0" eb="2">
      <t>リシ</t>
    </rPh>
    <phoneticPr fontId="2"/>
  </si>
  <si>
    <t>税収入額</t>
    <phoneticPr fontId="2"/>
  </si>
  <si>
    <t>所得控除額</t>
    <phoneticPr fontId="2"/>
  </si>
  <si>
    <t>税額控除額</t>
    <phoneticPr fontId="2"/>
  </si>
  <si>
    <t>税額調整額</t>
    <phoneticPr fontId="2"/>
  </si>
  <si>
    <t>配当割額
の控除額</t>
    <phoneticPr fontId="2"/>
  </si>
  <si>
    <t>株式等譲渡
所得割額の
控除額</t>
    <phoneticPr fontId="2"/>
  </si>
  <si>
    <t>減免税額</t>
    <phoneticPr fontId="2"/>
  </si>
  <si>
    <t>所得割額</t>
    <phoneticPr fontId="2"/>
  </si>
  <si>
    <t>（Ｄ）＋（Ｅ）＋（Ｆ）</t>
    <phoneticPr fontId="2"/>
  </si>
  <si>
    <t>納期前納付の</t>
    <phoneticPr fontId="2"/>
  </si>
  <si>
    <t>所得税の
納税義務なし</t>
    <phoneticPr fontId="2"/>
  </si>
  <si>
    <t>分離短期譲渡
所得金額</t>
    <phoneticPr fontId="2"/>
  </si>
  <si>
    <t>分離長期譲渡
所得金額</t>
    <phoneticPr fontId="2"/>
  </si>
  <si>
    <t>計</t>
    <phoneticPr fontId="2"/>
  </si>
  <si>
    <t>分離短期譲渡
所得金額に
係るもの</t>
    <phoneticPr fontId="2"/>
  </si>
  <si>
    <t>分離長期譲渡
所得金額に
係るもの</t>
    <phoneticPr fontId="2"/>
  </si>
  <si>
    <t>先物取引に係る
雑所得等の金額
に係るもの</t>
    <phoneticPr fontId="2"/>
  </si>
  <si>
    <t>先物取引に
係る雑所得等分</t>
    <phoneticPr fontId="2"/>
  </si>
  <si>
    <t>計</t>
    <phoneticPr fontId="2"/>
  </si>
  <si>
    <t>所得税の
納税義務あり</t>
    <phoneticPr fontId="2"/>
  </si>
  <si>
    <t>所得税の
納税義務なし</t>
    <phoneticPr fontId="2"/>
  </si>
  <si>
    <t>（A）</t>
    <phoneticPr fontId="2"/>
  </si>
  <si>
    <t>税務特別手当</t>
    <phoneticPr fontId="2"/>
  </si>
  <si>
    <t>その他の手当</t>
    <phoneticPr fontId="2"/>
  </si>
  <si>
    <t>小計</t>
    <phoneticPr fontId="2"/>
  </si>
  <si>
    <t>（Ｄ）</t>
    <phoneticPr fontId="2"/>
  </si>
  <si>
    <t>（ロ）</t>
    <phoneticPr fontId="2"/>
  </si>
  <si>
    <t>（イ）＋（ロ）＋（ハ）［E］</t>
    <phoneticPr fontId="2"/>
  </si>
  <si>
    <t>（単位：人）</t>
  </si>
  <si>
    <t>扶養控除</t>
    <rPh sb="0" eb="1">
      <t>タモツ</t>
    </rPh>
    <rPh sb="1" eb="2">
      <t>オサム</t>
    </rPh>
    <rPh sb="2" eb="4">
      <t>コウジョ</t>
    </rPh>
    <phoneticPr fontId="2"/>
  </si>
  <si>
    <t>住民税の課税の対象となった利
子所得に係る納税義務者数等</t>
    <rPh sb="27" eb="28">
      <t>トウ</t>
    </rPh>
    <phoneticPr fontId="2"/>
  </si>
  <si>
    <t>法人分</t>
    <rPh sb="2" eb="3">
      <t>ブン</t>
    </rPh>
    <phoneticPr fontId="2"/>
  </si>
  <si>
    <t>人件費計</t>
    <rPh sb="0" eb="3">
      <t>ジンケンヒ</t>
    </rPh>
    <rPh sb="3" eb="4">
      <t>ケイ</t>
    </rPh>
    <phoneticPr fontId="2"/>
  </si>
  <si>
    <t>府民税徴収
取扱費合計</t>
    <rPh sb="0" eb="2">
      <t>フミン</t>
    </rPh>
    <rPh sb="2" eb="3">
      <t>ゼイ</t>
    </rPh>
    <rPh sb="3" eb="5">
      <t>チョウシュウ</t>
    </rPh>
    <rPh sb="6" eb="8">
      <t>トリアツカイ</t>
    </rPh>
    <rPh sb="8" eb="9">
      <t>ヒ</t>
    </rPh>
    <rPh sb="9" eb="11">
      <t>ゴウケイ</t>
    </rPh>
    <phoneticPr fontId="2"/>
  </si>
  <si>
    <t>（２）　課税標準額が700万円を超え1,000万円以下の金額に係るもの（つづき）</t>
    <rPh sb="4" eb="6">
      <t>カゼイ</t>
    </rPh>
    <rPh sb="6" eb="9">
      <t>ヒョウジュンガク</t>
    </rPh>
    <rPh sb="13" eb="15">
      <t>マンエン</t>
    </rPh>
    <rPh sb="16" eb="17">
      <t>コ</t>
    </rPh>
    <rPh sb="24" eb="25">
      <t>エン</t>
    </rPh>
    <rPh sb="25" eb="27">
      <t>イカ</t>
    </rPh>
    <rPh sb="28" eb="30">
      <t>キンガク</t>
    </rPh>
    <rPh sb="31" eb="32">
      <t>カカ</t>
    </rPh>
    <phoneticPr fontId="2"/>
  </si>
  <si>
    <t>所得税の
納税義務あり</t>
    <phoneticPr fontId="2"/>
  </si>
  <si>
    <t>総所得，山林所
得及び退職所得
金額分</t>
    <phoneticPr fontId="2"/>
  </si>
  <si>
    <t>所得控除を行った納税義務者数</t>
    <phoneticPr fontId="2"/>
  </si>
  <si>
    <t>住民税の課税の対象となった配当
所得に係る納税義務者数等</t>
    <phoneticPr fontId="2"/>
  </si>
  <si>
    <t>税額控除を行った納税義務者数</t>
    <phoneticPr fontId="2"/>
  </si>
  <si>
    <t>うち超過課税
相当額</t>
    <phoneticPr fontId="2"/>
  </si>
  <si>
    <t>医療費控除</t>
    <phoneticPr fontId="2"/>
  </si>
  <si>
    <t>社会保険料控除</t>
    <phoneticPr fontId="2"/>
  </si>
  <si>
    <t>京都市</t>
    <phoneticPr fontId="2"/>
  </si>
  <si>
    <t>福知山市</t>
    <phoneticPr fontId="2"/>
  </si>
  <si>
    <t>舞鶴市</t>
    <phoneticPr fontId="2"/>
  </si>
  <si>
    <t>綾部市</t>
    <phoneticPr fontId="2"/>
  </si>
  <si>
    <t>宇治市</t>
    <phoneticPr fontId="2"/>
  </si>
  <si>
    <t>亀岡市</t>
    <phoneticPr fontId="2"/>
  </si>
  <si>
    <t>城陽市</t>
    <phoneticPr fontId="2"/>
  </si>
  <si>
    <t>向日市</t>
    <phoneticPr fontId="2"/>
  </si>
  <si>
    <t>長岡京市</t>
    <phoneticPr fontId="2"/>
  </si>
  <si>
    <t>八幡市</t>
    <phoneticPr fontId="2"/>
  </si>
  <si>
    <t>宮津市</t>
    <phoneticPr fontId="2"/>
  </si>
  <si>
    <t>寄附金税額控除</t>
    <phoneticPr fontId="2"/>
  </si>
  <si>
    <t>諸　　　　　　　　　　　　　手　　　　　　　　　　当</t>
    <rPh sb="0" eb="1">
      <t>モロ</t>
    </rPh>
    <rPh sb="14" eb="15">
      <t>テ</t>
    </rPh>
    <rPh sb="25" eb="26">
      <t>トウ</t>
    </rPh>
    <phoneticPr fontId="2"/>
  </si>
  <si>
    <t>寄附金税額控除</t>
    <rPh sb="0" eb="3">
      <t>キフキン</t>
    </rPh>
    <rPh sb="3" eb="5">
      <t>ゼイガク</t>
    </rPh>
    <rPh sb="5" eb="7">
      <t>コウジョ</t>
    </rPh>
    <phoneticPr fontId="2"/>
  </si>
  <si>
    <t>寄附金税額控除</t>
    <phoneticPr fontId="2"/>
  </si>
  <si>
    <t>（世帯）（C）</t>
    <rPh sb="1" eb="3">
      <t>セタイ</t>
    </rPh>
    <phoneticPr fontId="2"/>
  </si>
  <si>
    <t>後期高齢者支援金等課税（賦課）額に係る分</t>
    <rPh sb="0" eb="2">
      <t>コウキ</t>
    </rPh>
    <rPh sb="2" eb="5">
      <t>コウレイシャ</t>
    </rPh>
    <rPh sb="5" eb="7">
      <t>シエン</t>
    </rPh>
    <rPh sb="7" eb="8">
      <t>キン</t>
    </rPh>
    <rPh sb="8" eb="9">
      <t>トウ</t>
    </rPh>
    <rPh sb="9" eb="11">
      <t>カゼイ</t>
    </rPh>
    <rPh sb="12" eb="14">
      <t>フカ</t>
    </rPh>
    <rPh sb="15" eb="16">
      <t>ガク</t>
    </rPh>
    <rPh sb="17" eb="18">
      <t>カカ</t>
    </rPh>
    <rPh sb="19" eb="20">
      <t>ブン</t>
    </rPh>
    <phoneticPr fontId="2"/>
  </si>
  <si>
    <t>後期高齢者支援金等課税（賦課）</t>
    <rPh sb="0" eb="2">
      <t>コウキ</t>
    </rPh>
    <rPh sb="2" eb="5">
      <t>コウレイシャ</t>
    </rPh>
    <rPh sb="5" eb="9">
      <t>シエンキンナド</t>
    </rPh>
    <rPh sb="9" eb="11">
      <t>カゼイ</t>
    </rPh>
    <rPh sb="12" eb="14">
      <t>フカ</t>
    </rPh>
    <phoneticPr fontId="2"/>
  </si>
  <si>
    <t>（2）一般被保険者世帯等（後期高齢者支援金等課税（賦課）額に係る分）</t>
    <rPh sb="3" eb="5">
      <t>イッパン</t>
    </rPh>
    <rPh sb="5" eb="9">
      <t>ヒホケンシャ</t>
    </rPh>
    <rPh sb="9" eb="11">
      <t>セタイ</t>
    </rPh>
    <rPh sb="11" eb="12">
      <t>トウ</t>
    </rPh>
    <rPh sb="13" eb="15">
      <t>コウキ</t>
    </rPh>
    <rPh sb="15" eb="18">
      <t>コウレイシャ</t>
    </rPh>
    <rPh sb="18" eb="22">
      <t>シエンキンナド</t>
    </rPh>
    <rPh sb="22" eb="24">
      <t>カゼイ</t>
    </rPh>
    <rPh sb="25" eb="27">
      <t>フカ</t>
    </rPh>
    <rPh sb="28" eb="29">
      <t>ガク</t>
    </rPh>
    <rPh sb="30" eb="31">
      <t>カカ</t>
    </rPh>
    <rPh sb="32" eb="33">
      <t>ブン</t>
    </rPh>
    <phoneticPr fontId="2"/>
  </si>
  <si>
    <t>（3）一般被保険者世帯等（介護納付金課税（賦課）額に係る分）</t>
    <phoneticPr fontId="2"/>
  </si>
  <si>
    <t>京　　　都　　　市</t>
  </si>
  <si>
    <t>福   知   山   市</t>
  </si>
  <si>
    <t>舞　　　鶴　　　市</t>
  </si>
  <si>
    <t>綾　　　部　　　市</t>
  </si>
  <si>
    <t>宇　　　治　　　市</t>
  </si>
  <si>
    <t>宮　　　津　　　市</t>
  </si>
  <si>
    <t>亀　　　岡　　　市</t>
  </si>
  <si>
    <t>城　　　陽　　　市</t>
  </si>
  <si>
    <t>向　　　日　　　市</t>
  </si>
  <si>
    <t>長   岡   京   市</t>
  </si>
  <si>
    <t>八　　　幡　　　市</t>
  </si>
  <si>
    <t>京   田   辺   市</t>
  </si>
  <si>
    <t>京   丹   後   市</t>
  </si>
  <si>
    <t>大   山   崎   町</t>
  </si>
  <si>
    <t>久   御   山   町</t>
  </si>
  <si>
    <t>井      手      町</t>
  </si>
  <si>
    <t>宇  治  田  原  町</t>
  </si>
  <si>
    <t>笠　　　置　　　町</t>
  </si>
  <si>
    <t>和　　　束　　　町</t>
  </si>
  <si>
    <t>精　　　華　　　町</t>
  </si>
  <si>
    <t>南   山   城   村</t>
  </si>
  <si>
    <t>伊      根      町</t>
  </si>
  <si>
    <t>（給与特別徴収に係る分）</t>
    <rPh sb="1" eb="3">
      <t>キュウヨ</t>
    </rPh>
    <rPh sb="3" eb="5">
      <t>トクベツ</t>
    </rPh>
    <rPh sb="5" eb="7">
      <t>チョウシュウ</t>
    </rPh>
    <rPh sb="8" eb="9">
      <t>カカ</t>
    </rPh>
    <rPh sb="10" eb="11">
      <t>ブン</t>
    </rPh>
    <phoneticPr fontId="2"/>
  </si>
  <si>
    <t>（年金特別徴収に係る分）</t>
    <rPh sb="1" eb="3">
      <t>ネンキン</t>
    </rPh>
    <rPh sb="3" eb="5">
      <t>トクベツ</t>
    </rPh>
    <rPh sb="5" eb="7">
      <t>チョウシュウ</t>
    </rPh>
    <rPh sb="8" eb="9">
      <t>カカ</t>
    </rPh>
    <rPh sb="10" eb="11">
      <t>ブン</t>
    </rPh>
    <phoneticPr fontId="2"/>
  </si>
  <si>
    <t>（世帯）（G）</t>
    <rPh sb="1" eb="3">
      <t>セタイ</t>
    </rPh>
    <phoneticPr fontId="2"/>
  </si>
  <si>
    <t>（人）（H）</t>
    <rPh sb="1" eb="2">
      <t>ヒト</t>
    </rPh>
    <phoneticPr fontId="2"/>
  </si>
  <si>
    <t>（世帯）（E）</t>
    <rPh sb="1" eb="3">
      <t>セタイ</t>
    </rPh>
    <phoneticPr fontId="2"/>
  </si>
  <si>
    <t>（人）（F）</t>
    <rPh sb="1" eb="2">
      <t>ヒト</t>
    </rPh>
    <phoneticPr fontId="2"/>
  </si>
  <si>
    <t>（E）／（A）</t>
    <phoneticPr fontId="2"/>
  </si>
  <si>
    <t>（F）／（B）</t>
    <phoneticPr fontId="2"/>
  </si>
  <si>
    <t>（G）／（A）</t>
    <phoneticPr fontId="2"/>
  </si>
  <si>
    <t>（H）／（B）</t>
    <phoneticPr fontId="2"/>
  </si>
  <si>
    <t>（D）／（B）</t>
    <phoneticPr fontId="2"/>
  </si>
  <si>
    <t>（C）／（A）</t>
    <phoneticPr fontId="2"/>
  </si>
  <si>
    <t>（世帯）（A）</t>
    <rPh sb="1" eb="3">
      <t>セタイ</t>
    </rPh>
    <phoneticPr fontId="2"/>
  </si>
  <si>
    <t>（人）（B）</t>
    <rPh sb="1" eb="2">
      <t>ヒト</t>
    </rPh>
    <phoneticPr fontId="2"/>
  </si>
  <si>
    <t>（人）（D）</t>
    <rPh sb="1" eb="2">
      <t>ヒト</t>
    </rPh>
    <phoneticPr fontId="2"/>
  </si>
  <si>
    <t>-</t>
    <phoneticPr fontId="2"/>
  </si>
  <si>
    <t>京都市</t>
    <phoneticPr fontId="2"/>
  </si>
  <si>
    <t>福知山市</t>
    <phoneticPr fontId="2"/>
  </si>
  <si>
    <t>舞鶴市</t>
    <phoneticPr fontId="2"/>
  </si>
  <si>
    <t>綾部市</t>
    <phoneticPr fontId="2"/>
  </si>
  <si>
    <t>宇治市</t>
    <phoneticPr fontId="2"/>
  </si>
  <si>
    <t>宮　　　津　　　市</t>
    <phoneticPr fontId="2"/>
  </si>
  <si>
    <t>城陽市</t>
    <phoneticPr fontId="2"/>
  </si>
  <si>
    <t>向日市</t>
    <phoneticPr fontId="2"/>
  </si>
  <si>
    <t>長岡京市</t>
    <phoneticPr fontId="2"/>
  </si>
  <si>
    <t>八幡市</t>
    <phoneticPr fontId="2"/>
  </si>
  <si>
    <t>京   田   辺   市</t>
    <phoneticPr fontId="2"/>
  </si>
  <si>
    <t>市町村税課税状況等の調</t>
    <rPh sb="0" eb="3">
      <t>シチョウソン</t>
    </rPh>
    <rPh sb="3" eb="4">
      <t>ゼイ</t>
    </rPh>
    <rPh sb="4" eb="6">
      <t>カゼイ</t>
    </rPh>
    <rPh sb="6" eb="9">
      <t>ジョウキョウトウ</t>
    </rPh>
    <rPh sb="10" eb="11">
      <t>シラベ</t>
    </rPh>
    <phoneticPr fontId="2"/>
  </si>
  <si>
    <t>京都府総務部自治振興課</t>
    <rPh sb="0" eb="3">
      <t>キョウトフ</t>
    </rPh>
    <rPh sb="3" eb="5">
      <t>ソウム</t>
    </rPh>
    <rPh sb="5" eb="6">
      <t>ブ</t>
    </rPh>
    <rPh sb="6" eb="8">
      <t>ジチ</t>
    </rPh>
    <rPh sb="8" eb="11">
      <t>シンコウカ</t>
    </rPh>
    <phoneticPr fontId="2"/>
  </si>
  <si>
    <t>-</t>
  </si>
  <si>
    <t>市町村民税
所得割の
納税義務者数</t>
    <phoneticPr fontId="2"/>
  </si>
  <si>
    <t>算出税額</t>
    <phoneticPr fontId="2"/>
  </si>
  <si>
    <t>減免税額　</t>
    <phoneticPr fontId="2"/>
  </si>
  <si>
    <t>固定資産税
納税義務者数</t>
    <phoneticPr fontId="2"/>
  </si>
  <si>
    <t>分離短期
譲渡所得金額</t>
    <phoneticPr fontId="2"/>
  </si>
  <si>
    <t>資本金50億円超従業者50人超(A)</t>
    <phoneticPr fontId="2"/>
  </si>
  <si>
    <t>資本金10億円超50億円以下従業者50人超(B)</t>
    <phoneticPr fontId="2"/>
  </si>
  <si>
    <t>資本金10億円超従業者50人以下(C)</t>
    <phoneticPr fontId="2"/>
  </si>
  <si>
    <t>資本金1億円超10億円以下従業者50人超(D)</t>
    <phoneticPr fontId="2"/>
  </si>
  <si>
    <t>資本金1億円超10億円以下従業者50人以下(E)</t>
    <phoneticPr fontId="2"/>
  </si>
  <si>
    <t>資本金1千万円超1億円以下従業者50人超(F)</t>
    <phoneticPr fontId="2"/>
  </si>
  <si>
    <t>資本金1千万円超1億円以下従業者50人以下(G)</t>
    <phoneticPr fontId="2"/>
  </si>
  <si>
    <t>資本金1千万円以下従業者50人超(H)</t>
    <phoneticPr fontId="2"/>
  </si>
  <si>
    <t>納税義務者数</t>
    <phoneticPr fontId="2"/>
  </si>
  <si>
    <t>うち連結申告</t>
    <phoneticPr fontId="2"/>
  </si>
  <si>
    <t>うち均等割のみ</t>
    <phoneticPr fontId="2"/>
  </si>
  <si>
    <t>（Ｂ）＋（Ｃ）</t>
    <phoneticPr fontId="2"/>
  </si>
  <si>
    <t>所得割額</t>
    <phoneticPr fontId="2"/>
  </si>
  <si>
    <t>均等割額</t>
    <phoneticPr fontId="2"/>
  </si>
  <si>
    <t>分離短期
譲渡所得分</t>
    <phoneticPr fontId="2"/>
  </si>
  <si>
    <t>分離長期
譲渡所得分</t>
    <phoneticPr fontId="2"/>
  </si>
  <si>
    <t>（人）</t>
    <phoneticPr fontId="2"/>
  </si>
  <si>
    <t>京　　　都　　　市</t>
    <phoneticPr fontId="2"/>
  </si>
  <si>
    <t>福   知   山   市</t>
    <phoneticPr fontId="2"/>
  </si>
  <si>
    <t>舞　　　鶴　　　市</t>
    <phoneticPr fontId="2"/>
  </si>
  <si>
    <t>綾　　　部　　　市</t>
    <phoneticPr fontId="2"/>
  </si>
  <si>
    <t>宇　　　治　　　市</t>
    <phoneticPr fontId="2"/>
  </si>
  <si>
    <t>宮　　　津　　　市</t>
    <phoneticPr fontId="2"/>
  </si>
  <si>
    <t>亀　　　岡　　　市</t>
    <phoneticPr fontId="2"/>
  </si>
  <si>
    <t>城　　　陽　　　市</t>
    <phoneticPr fontId="2"/>
  </si>
  <si>
    <t>向　　　日　　　市</t>
    <phoneticPr fontId="2"/>
  </si>
  <si>
    <t>長   岡   京   市</t>
    <phoneticPr fontId="2"/>
  </si>
  <si>
    <t>八　　　幡　　　市</t>
    <phoneticPr fontId="2"/>
  </si>
  <si>
    <t>京   田   辺   市</t>
    <phoneticPr fontId="2"/>
  </si>
  <si>
    <t>京   丹   後   市</t>
    <phoneticPr fontId="2"/>
  </si>
  <si>
    <t>大   山   崎   町</t>
    <phoneticPr fontId="2"/>
  </si>
  <si>
    <t>久   御   山   町</t>
    <phoneticPr fontId="2"/>
  </si>
  <si>
    <t>井      手      町</t>
    <phoneticPr fontId="2"/>
  </si>
  <si>
    <t>宇  治  田  原  町</t>
    <phoneticPr fontId="2"/>
  </si>
  <si>
    <t>笠　　　置　　　町</t>
    <phoneticPr fontId="2"/>
  </si>
  <si>
    <t>和　　　束　　　町</t>
    <phoneticPr fontId="2"/>
  </si>
  <si>
    <t>精　　　華　　　町</t>
    <phoneticPr fontId="2"/>
  </si>
  <si>
    <t>南   山   城   村</t>
    <phoneticPr fontId="2"/>
  </si>
  <si>
    <t>伊      根      町</t>
    <phoneticPr fontId="2"/>
  </si>
  <si>
    <t>超過勤務手当</t>
    <phoneticPr fontId="2"/>
  </si>
  <si>
    <t>納税義務者数を基準にした 金額</t>
    <rPh sb="0" eb="2">
      <t>ノウゼイ</t>
    </rPh>
    <rPh sb="2" eb="5">
      <t>ギムシャ</t>
    </rPh>
    <rPh sb="5" eb="6">
      <t>スウ</t>
    </rPh>
    <rPh sb="7" eb="9">
      <t>キジュン</t>
    </rPh>
    <rPh sb="13" eb="15">
      <t>キンガク</t>
    </rPh>
    <phoneticPr fontId="2"/>
  </si>
  <si>
    <t>（16～18歳　23～69歳）</t>
    <phoneticPr fontId="2"/>
  </si>
  <si>
    <t>（19歳～22歳）</t>
    <phoneticPr fontId="2"/>
  </si>
  <si>
    <t>特別障害者のうち同居特別障害加算分（23万円）に係る者</t>
    <rPh sb="0" eb="2">
      <t>トクベツ</t>
    </rPh>
    <rPh sb="2" eb="5">
      <t>ショウガイシャ</t>
    </rPh>
    <rPh sb="10" eb="12">
      <t>トクベツ</t>
    </rPh>
    <rPh sb="12" eb="14">
      <t>ショウガイ</t>
    </rPh>
    <phoneticPr fontId="2"/>
  </si>
  <si>
    <t>特定支出控除の
特例の対象と
なった納税
義務者数</t>
    <rPh sb="24" eb="25">
      <t>スウ</t>
    </rPh>
    <phoneticPr fontId="2"/>
  </si>
  <si>
    <t>(A)～(H)以外</t>
    <phoneticPr fontId="2"/>
  </si>
  <si>
    <t>うち連結分</t>
  </si>
  <si>
    <t>法定外目的税</t>
    <rPh sb="0" eb="2">
      <t>ホウテイ</t>
    </rPh>
    <rPh sb="2" eb="3">
      <t>ガイ</t>
    </rPh>
    <rPh sb="3" eb="5">
      <t>モクテキ</t>
    </rPh>
    <rPh sb="5" eb="6">
      <t>ゼイ</t>
    </rPh>
    <phoneticPr fontId="2"/>
  </si>
  <si>
    <t>先物取引に
係る雑所得等
の金額</t>
    <rPh sb="11" eb="12">
      <t>ナド</t>
    </rPh>
    <phoneticPr fontId="2"/>
  </si>
  <si>
    <t>１   ４    市    計</t>
    <rPh sb="9" eb="10">
      <t>シ</t>
    </rPh>
    <rPh sb="14" eb="15">
      <t>ケイ</t>
    </rPh>
    <phoneticPr fontId="2"/>
  </si>
  <si>
    <t>-</t>
    <phoneticPr fontId="2"/>
  </si>
  <si>
    <t>左のうち
新個人年金分</t>
    <rPh sb="0" eb="1">
      <t>ヒダリ</t>
    </rPh>
    <rPh sb="5" eb="6">
      <t>シン</t>
    </rPh>
    <phoneticPr fontId="2"/>
  </si>
  <si>
    <t>左　の　う　ち
新生命保険分</t>
    <rPh sb="0" eb="1">
      <t>ヒダリ</t>
    </rPh>
    <rPh sb="8" eb="9">
      <t>シン</t>
    </rPh>
    <rPh sb="9" eb="11">
      <t>セイメイ</t>
    </rPh>
    <rPh sb="11" eb="13">
      <t>ホケン</t>
    </rPh>
    <rPh sb="13" eb="14">
      <t>ブン</t>
    </rPh>
    <phoneticPr fontId="2"/>
  </si>
  <si>
    <t>左　の　う　ち
介護医療保険分</t>
    <rPh sb="0" eb="1">
      <t>ヒダリ</t>
    </rPh>
    <rPh sb="8" eb="10">
      <t>カイゴ</t>
    </rPh>
    <rPh sb="10" eb="12">
      <t>イリョウ</t>
    </rPh>
    <rPh sb="12" eb="14">
      <t>ホケン</t>
    </rPh>
    <rPh sb="14" eb="15">
      <t>ブン</t>
    </rPh>
    <phoneticPr fontId="2"/>
  </si>
  <si>
    <t>左　の　う　ち
旧生命保険分</t>
    <rPh sb="0" eb="1">
      <t>ヒダリ</t>
    </rPh>
    <rPh sb="8" eb="9">
      <t>キュウ</t>
    </rPh>
    <rPh sb="9" eb="11">
      <t>セイメイ</t>
    </rPh>
    <rPh sb="11" eb="13">
      <t>ホケン</t>
    </rPh>
    <rPh sb="13" eb="14">
      <t>ブン</t>
    </rPh>
    <phoneticPr fontId="2"/>
  </si>
  <si>
    <t>左のうち
旧個人年金分</t>
    <rPh sb="0" eb="1">
      <t>ヒダリ</t>
    </rPh>
    <rPh sb="5" eb="6">
      <t>キュウ</t>
    </rPh>
    <phoneticPr fontId="2"/>
  </si>
  <si>
    <t>地震保険料
控除</t>
    <rPh sb="0" eb="2">
      <t>ジシン</t>
    </rPh>
    <phoneticPr fontId="2"/>
  </si>
  <si>
    <t>生命保険料
控除</t>
    <phoneticPr fontId="2"/>
  </si>
  <si>
    <t>　白色事業専従者関係</t>
    <phoneticPr fontId="2"/>
  </si>
  <si>
    <t>　法人均等割納税義務者数（法人）</t>
    <rPh sb="1" eb="3">
      <t>ホウジン</t>
    </rPh>
    <rPh sb="3" eb="5">
      <t>キントウ</t>
    </rPh>
    <rPh sb="5" eb="6">
      <t>ワリ</t>
    </rPh>
    <rPh sb="6" eb="8">
      <t>ノウゼイ</t>
    </rPh>
    <rPh sb="8" eb="10">
      <t>ギム</t>
    </rPh>
    <rPh sb="10" eb="11">
      <t>シャ</t>
    </rPh>
    <rPh sb="11" eb="12">
      <t>スウ</t>
    </rPh>
    <rPh sb="13" eb="15">
      <t>ホウジン</t>
    </rPh>
    <phoneticPr fontId="2"/>
  </si>
  <si>
    <t xml:space="preserve"> 総所得金額等（千円）</t>
    <rPh sb="1" eb="2">
      <t>フサ</t>
    </rPh>
    <rPh sb="2" eb="3">
      <t>ショ</t>
    </rPh>
    <rPh sb="3" eb="4">
      <t>トク</t>
    </rPh>
    <rPh sb="4" eb="5">
      <t>カネ</t>
    </rPh>
    <rPh sb="5" eb="6">
      <t>ガク</t>
    </rPh>
    <rPh sb="6" eb="7">
      <t>トウ</t>
    </rPh>
    <rPh sb="8" eb="10">
      <t>センエン</t>
    </rPh>
    <phoneticPr fontId="2"/>
  </si>
  <si>
    <t xml:space="preserve">税額控除額 </t>
    <rPh sb="0" eb="1">
      <t>ゼイ</t>
    </rPh>
    <rPh sb="1" eb="2">
      <t>ガク</t>
    </rPh>
    <rPh sb="2" eb="3">
      <t>ヒカエ</t>
    </rPh>
    <rPh sb="3" eb="4">
      <t>ジョ</t>
    </rPh>
    <rPh sb="4" eb="5">
      <t>ガク</t>
    </rPh>
    <phoneticPr fontId="2"/>
  </si>
  <si>
    <t>※</t>
    <phoneticPr fontId="2"/>
  </si>
  <si>
    <t>※</t>
    <phoneticPr fontId="2"/>
  </si>
  <si>
    <t>※は保険料を</t>
    <phoneticPr fontId="2"/>
  </si>
  <si>
    <t>※は保険料を</t>
    <phoneticPr fontId="2"/>
  </si>
  <si>
    <t>※は保険料を</t>
    <phoneticPr fontId="2"/>
  </si>
  <si>
    <t>（重課適用分）</t>
    <rPh sb="1" eb="3">
      <t>ジュウカ</t>
    </rPh>
    <rPh sb="3" eb="5">
      <t>テキヨウ</t>
    </rPh>
    <rPh sb="5" eb="6">
      <t>ブン</t>
    </rPh>
    <phoneticPr fontId="2"/>
  </si>
  <si>
    <t>（75％軽課適用分）</t>
    <rPh sb="4" eb="5">
      <t>ケイ</t>
    </rPh>
    <rPh sb="5" eb="6">
      <t>カ</t>
    </rPh>
    <rPh sb="6" eb="8">
      <t>テキヨウ</t>
    </rPh>
    <rPh sb="8" eb="9">
      <t>ブン</t>
    </rPh>
    <phoneticPr fontId="2"/>
  </si>
  <si>
    <t>（50％軽課適用分）</t>
    <rPh sb="4" eb="5">
      <t>ケイ</t>
    </rPh>
    <rPh sb="5" eb="6">
      <t>カ</t>
    </rPh>
    <rPh sb="6" eb="8">
      <t>テキヨウ</t>
    </rPh>
    <rPh sb="8" eb="9">
      <t>ブン</t>
    </rPh>
    <phoneticPr fontId="2"/>
  </si>
  <si>
    <t>（25％軽課適用分）</t>
    <rPh sb="4" eb="5">
      <t>ケイ</t>
    </rPh>
    <rPh sb="5" eb="6">
      <t>カ</t>
    </rPh>
    <rPh sb="6" eb="8">
      <t>テキヨウ</t>
    </rPh>
    <rPh sb="8" eb="9">
      <t>ブン</t>
    </rPh>
    <phoneticPr fontId="2"/>
  </si>
  <si>
    <t>四 輪 車(重課適用分)</t>
    <rPh sb="0" eb="1">
      <t>ヨン</t>
    </rPh>
    <rPh sb="2" eb="3">
      <t>ワ</t>
    </rPh>
    <rPh sb="4" eb="5">
      <t>クルマ</t>
    </rPh>
    <rPh sb="6" eb="8">
      <t>ジュウカ</t>
    </rPh>
    <rPh sb="8" eb="10">
      <t>テキヨウ</t>
    </rPh>
    <rPh sb="10" eb="11">
      <t>ブン</t>
    </rPh>
    <phoneticPr fontId="2"/>
  </si>
  <si>
    <t>四 輪 車(75％軽課適用分)</t>
    <rPh sb="0" eb="1">
      <t>ヨン</t>
    </rPh>
    <rPh sb="2" eb="3">
      <t>ワ</t>
    </rPh>
    <rPh sb="4" eb="5">
      <t>クルマ</t>
    </rPh>
    <rPh sb="9" eb="11">
      <t>ケイカ</t>
    </rPh>
    <rPh sb="11" eb="13">
      <t>テキヨウ</t>
    </rPh>
    <rPh sb="13" eb="14">
      <t>ブン</t>
    </rPh>
    <phoneticPr fontId="2"/>
  </si>
  <si>
    <t>軽自動車及び小型特殊自動車</t>
    <phoneticPr fontId="2"/>
  </si>
  <si>
    <t>軽自動車及び小型特殊自動車</t>
    <phoneticPr fontId="2"/>
  </si>
  <si>
    <t>四 輪 車(計)</t>
    <rPh sb="0" eb="1">
      <t>ヨン</t>
    </rPh>
    <rPh sb="2" eb="3">
      <t>ワ</t>
    </rPh>
    <rPh sb="4" eb="5">
      <t>クルマ</t>
    </rPh>
    <rPh sb="6" eb="7">
      <t>ケイ</t>
    </rPh>
    <phoneticPr fontId="2"/>
  </si>
  <si>
    <t>四輪車（旧税率適用分）</t>
    <rPh sb="0" eb="3">
      <t>ヨンリンシャ</t>
    </rPh>
    <rPh sb="4" eb="5">
      <t>キュウ</t>
    </rPh>
    <rPh sb="5" eb="7">
      <t>ゼイリツ</t>
    </rPh>
    <rPh sb="7" eb="9">
      <t>テキヨウ</t>
    </rPh>
    <rPh sb="9" eb="10">
      <t>ブン</t>
    </rPh>
    <phoneticPr fontId="2"/>
  </si>
  <si>
    <t>四輪車</t>
    <rPh sb="0" eb="1">
      <t>ヨン</t>
    </rPh>
    <rPh sb="1" eb="2">
      <t>ワ</t>
    </rPh>
    <rPh sb="2" eb="3">
      <t>クルマ</t>
    </rPh>
    <phoneticPr fontId="2"/>
  </si>
  <si>
    <t>（旧税率適用分）</t>
    <rPh sb="1" eb="2">
      <t>キュウ</t>
    </rPh>
    <rPh sb="2" eb="4">
      <t>ゼイリツ</t>
    </rPh>
    <rPh sb="4" eb="6">
      <t>テキヨウ</t>
    </rPh>
    <rPh sb="6" eb="7">
      <t>ブン</t>
    </rPh>
    <phoneticPr fontId="2"/>
  </si>
  <si>
    <t>１　個人の市町村民税</t>
    <rPh sb="2" eb="4">
      <t>コジン</t>
    </rPh>
    <rPh sb="5" eb="8">
      <t>シチョウソン</t>
    </rPh>
    <rPh sb="8" eb="9">
      <t>ミン</t>
    </rPh>
    <rPh sb="9" eb="10">
      <t>ゼイ</t>
    </rPh>
    <phoneticPr fontId="2"/>
  </si>
  <si>
    <t>ア　均等割</t>
    <rPh sb="2" eb="5">
      <t>キントウワリ</t>
    </rPh>
    <phoneticPr fontId="2"/>
  </si>
  <si>
    <t>　全体</t>
    <rPh sb="1" eb="3">
      <t>ゼンタイ</t>
    </rPh>
    <phoneticPr fontId="2"/>
  </si>
  <si>
    <t>伸び率（％）</t>
    <rPh sb="0" eb="1">
      <t>ノ</t>
    </rPh>
    <rPh sb="2" eb="3">
      <t>リツ</t>
    </rPh>
    <phoneticPr fontId="2"/>
  </si>
  <si>
    <t>納税義務者数（人）</t>
    <rPh sb="0" eb="2">
      <t>ノウゼイ</t>
    </rPh>
    <rPh sb="2" eb="5">
      <t>ギムシャ</t>
    </rPh>
    <rPh sb="5" eb="6">
      <t>スウ</t>
    </rPh>
    <rPh sb="7" eb="8">
      <t>ヒト</t>
    </rPh>
    <phoneticPr fontId="2"/>
  </si>
  <si>
    <t>　うち、住所を有する者に対する課税分</t>
    <rPh sb="4" eb="6">
      <t>ジュウショ</t>
    </rPh>
    <rPh sb="7" eb="8">
      <t>ユウ</t>
    </rPh>
    <rPh sb="10" eb="11">
      <t>モノ</t>
    </rPh>
    <rPh sb="12" eb="13">
      <t>タイ</t>
    </rPh>
    <rPh sb="15" eb="17">
      <t>カゼイ</t>
    </rPh>
    <rPh sb="17" eb="18">
      <t>ブン</t>
    </rPh>
    <phoneticPr fontId="2"/>
  </si>
  <si>
    <t>　うち、家屋敷課税に係る分</t>
    <rPh sb="4" eb="7">
      <t>イエヤシキ</t>
    </rPh>
    <rPh sb="7" eb="9">
      <t>カゼイ</t>
    </rPh>
    <rPh sb="10" eb="11">
      <t>カカ</t>
    </rPh>
    <rPh sb="12" eb="13">
      <t>ブン</t>
    </rPh>
    <phoneticPr fontId="2"/>
  </si>
  <si>
    <t>イ　所得割</t>
    <rPh sb="2" eb="4">
      <t>ショトク</t>
    </rPh>
    <rPh sb="4" eb="5">
      <t>ワリ</t>
    </rPh>
    <phoneticPr fontId="2"/>
  </si>
  <si>
    <t>給与所得者</t>
    <rPh sb="0" eb="2">
      <t>キュウヨ</t>
    </rPh>
    <rPh sb="2" eb="4">
      <t>ショトク</t>
    </rPh>
    <rPh sb="4" eb="5">
      <t>シャ</t>
    </rPh>
    <phoneticPr fontId="2"/>
  </si>
  <si>
    <t>営業等所得者</t>
    <rPh sb="0" eb="3">
      <t>エイギョウトウ</t>
    </rPh>
    <rPh sb="3" eb="6">
      <t>ショトクシャ</t>
    </rPh>
    <phoneticPr fontId="2"/>
  </si>
  <si>
    <t>農業所得者</t>
    <rPh sb="0" eb="2">
      <t>ノウギョウ</t>
    </rPh>
    <rPh sb="2" eb="4">
      <t>ショトク</t>
    </rPh>
    <rPh sb="4" eb="5">
      <t>シャ</t>
    </rPh>
    <phoneticPr fontId="2"/>
  </si>
  <si>
    <t>その他所得者</t>
    <rPh sb="2" eb="3">
      <t>タ</t>
    </rPh>
    <rPh sb="3" eb="6">
      <t>ショトクシャ</t>
    </rPh>
    <phoneticPr fontId="2"/>
  </si>
  <si>
    <t>譲渡所得者等（分離課税分）</t>
    <rPh sb="0" eb="2">
      <t>ジョウト</t>
    </rPh>
    <rPh sb="2" eb="5">
      <t>ショトクシャ</t>
    </rPh>
    <rPh sb="5" eb="6">
      <t>ナド</t>
    </rPh>
    <rPh sb="7" eb="9">
      <t>ブンリ</t>
    </rPh>
    <rPh sb="9" eb="12">
      <t>カゼイブン</t>
    </rPh>
    <phoneticPr fontId="2"/>
  </si>
  <si>
    <t>減免前所得割額（千円）</t>
    <rPh sb="0" eb="2">
      <t>ゲンメン</t>
    </rPh>
    <rPh sb="2" eb="3">
      <t>マエ</t>
    </rPh>
    <rPh sb="3" eb="5">
      <t>ショトク</t>
    </rPh>
    <rPh sb="5" eb="6">
      <t>ワリ</t>
    </rPh>
    <rPh sb="6" eb="7">
      <t>ガク</t>
    </rPh>
    <rPh sb="8" eb="10">
      <t>センエン</t>
    </rPh>
    <phoneticPr fontId="2"/>
  </si>
  <si>
    <t>総所得金額等（千円）</t>
    <rPh sb="0" eb="3">
      <t>ソウショトク</t>
    </rPh>
    <rPh sb="3" eb="5">
      <t>キンガク</t>
    </rPh>
    <rPh sb="5" eb="6">
      <t>ナド</t>
    </rPh>
    <rPh sb="7" eb="9">
      <t>センエン</t>
    </rPh>
    <phoneticPr fontId="2"/>
  </si>
  <si>
    <t>２　法人の市町村民税</t>
    <rPh sb="2" eb="4">
      <t>ホウジン</t>
    </rPh>
    <rPh sb="5" eb="8">
      <t>シチョウソン</t>
    </rPh>
    <rPh sb="8" eb="9">
      <t>ミン</t>
    </rPh>
    <rPh sb="9" eb="10">
      <t>ゼイ</t>
    </rPh>
    <phoneticPr fontId="2"/>
  </si>
  <si>
    <t>ア　均等割</t>
    <rPh sb="2" eb="5">
      <t>キントウワ</t>
    </rPh>
    <phoneticPr fontId="2"/>
  </si>
  <si>
    <t>納税義務者数（法人）</t>
    <rPh sb="0" eb="2">
      <t>ノウゼイ</t>
    </rPh>
    <rPh sb="2" eb="5">
      <t>ギムシャ</t>
    </rPh>
    <rPh sb="5" eb="6">
      <t>スウ</t>
    </rPh>
    <rPh sb="7" eb="9">
      <t>ホウジン</t>
    </rPh>
    <phoneticPr fontId="2"/>
  </si>
  <si>
    <t>イ　法人税割</t>
    <rPh sb="2" eb="5">
      <t>ホウジンゼイ</t>
    </rPh>
    <rPh sb="5" eb="6">
      <t>ワリ</t>
    </rPh>
    <phoneticPr fontId="2"/>
  </si>
  <si>
    <t>法人税割額（千円）</t>
    <rPh sb="0" eb="2">
      <t>ホウジン</t>
    </rPh>
    <rPh sb="2" eb="3">
      <t>ゼイ</t>
    </rPh>
    <rPh sb="3" eb="4">
      <t>ワリ</t>
    </rPh>
    <rPh sb="4" eb="5">
      <t>ガク</t>
    </rPh>
    <rPh sb="6" eb="8">
      <t>センエン</t>
    </rPh>
    <phoneticPr fontId="2"/>
  </si>
  <si>
    <t>京　都　市</t>
    <rPh sb="0" eb="1">
      <t>キョウ</t>
    </rPh>
    <rPh sb="2" eb="3">
      <t>ミヤコ</t>
    </rPh>
    <rPh sb="4" eb="5">
      <t>シ</t>
    </rPh>
    <phoneticPr fontId="2"/>
  </si>
  <si>
    <t>京都市除く（市町村）</t>
    <rPh sb="0" eb="3">
      <t>キョウトシ</t>
    </rPh>
    <rPh sb="3" eb="4">
      <t>ノゾ</t>
    </rPh>
    <rPh sb="6" eb="9">
      <t>シチョウソン</t>
    </rPh>
    <phoneticPr fontId="2"/>
  </si>
  <si>
    <t>３　軽自動車税</t>
    <rPh sb="2" eb="6">
      <t>ケイジドウシャ</t>
    </rPh>
    <rPh sb="6" eb="7">
      <t>ゼイ</t>
    </rPh>
    <phoneticPr fontId="2"/>
  </si>
  <si>
    <t>原付</t>
    <rPh sb="0" eb="1">
      <t>ハラ</t>
    </rPh>
    <rPh sb="1" eb="2">
      <t>ヅケ</t>
    </rPh>
    <phoneticPr fontId="2"/>
  </si>
  <si>
    <t>軽自動車税及び小型特殊自動車</t>
    <rPh sb="0" eb="1">
      <t>ケイ</t>
    </rPh>
    <rPh sb="1" eb="2">
      <t>ジ</t>
    </rPh>
    <rPh sb="2" eb="3">
      <t>ドウ</t>
    </rPh>
    <rPh sb="3" eb="4">
      <t>クルマ</t>
    </rPh>
    <rPh sb="4" eb="5">
      <t>ゼイ</t>
    </rPh>
    <rPh sb="5" eb="6">
      <t>オヨ</t>
    </rPh>
    <rPh sb="7" eb="8">
      <t>ショウ</t>
    </rPh>
    <rPh sb="8" eb="9">
      <t>カタ</t>
    </rPh>
    <rPh sb="9" eb="10">
      <t>トク</t>
    </rPh>
    <rPh sb="10" eb="11">
      <t>コト</t>
    </rPh>
    <rPh sb="11" eb="12">
      <t>ジ</t>
    </rPh>
    <rPh sb="12" eb="13">
      <t>ドウ</t>
    </rPh>
    <rPh sb="13" eb="14">
      <t>クルマ</t>
    </rPh>
    <phoneticPr fontId="2"/>
  </si>
  <si>
    <t>二　　輪　　車</t>
    <rPh sb="0" eb="1">
      <t>ニ</t>
    </rPh>
    <rPh sb="3" eb="4">
      <t>ワ</t>
    </rPh>
    <rPh sb="6" eb="7">
      <t>クルマ</t>
    </rPh>
    <phoneticPr fontId="2"/>
  </si>
  <si>
    <t>三　輪　車（旧税率適用分）</t>
    <rPh sb="0" eb="1">
      <t>サン</t>
    </rPh>
    <rPh sb="2" eb="3">
      <t>ワ</t>
    </rPh>
    <rPh sb="4" eb="5">
      <t>クルマ</t>
    </rPh>
    <rPh sb="6" eb="7">
      <t>キュウ</t>
    </rPh>
    <rPh sb="7" eb="9">
      <t>ゼイリツ</t>
    </rPh>
    <rPh sb="9" eb="11">
      <t>テキヨウ</t>
    </rPh>
    <rPh sb="11" eb="12">
      <t>ブン</t>
    </rPh>
    <phoneticPr fontId="2"/>
  </si>
  <si>
    <t>三　　輪　　車</t>
    <rPh sb="0" eb="1">
      <t>サン</t>
    </rPh>
    <rPh sb="3" eb="4">
      <t>ワ</t>
    </rPh>
    <rPh sb="6" eb="7">
      <t>クルマ</t>
    </rPh>
    <phoneticPr fontId="2"/>
  </si>
  <si>
    <t>三　輪　車（重課適用分）</t>
    <rPh sb="0" eb="1">
      <t>サン</t>
    </rPh>
    <rPh sb="2" eb="3">
      <t>ワ</t>
    </rPh>
    <rPh sb="4" eb="5">
      <t>クルマ</t>
    </rPh>
    <rPh sb="6" eb="8">
      <t>ジュウカ</t>
    </rPh>
    <rPh sb="8" eb="10">
      <t>テキヨウ</t>
    </rPh>
    <rPh sb="10" eb="11">
      <t>ブン</t>
    </rPh>
    <phoneticPr fontId="2"/>
  </si>
  <si>
    <t>三　輪　車（75％軽課適用分）</t>
    <rPh sb="0" eb="1">
      <t>サン</t>
    </rPh>
    <rPh sb="2" eb="3">
      <t>ワ</t>
    </rPh>
    <rPh sb="4" eb="5">
      <t>クルマ</t>
    </rPh>
    <rPh sb="9" eb="11">
      <t>ケイカ</t>
    </rPh>
    <rPh sb="11" eb="13">
      <t>テキヨウ</t>
    </rPh>
    <rPh sb="13" eb="14">
      <t>ブン</t>
    </rPh>
    <phoneticPr fontId="2"/>
  </si>
  <si>
    <t>三　輪　車（50％軽課適用分）</t>
    <rPh sb="0" eb="1">
      <t>サン</t>
    </rPh>
    <rPh sb="2" eb="3">
      <t>ワ</t>
    </rPh>
    <rPh sb="4" eb="5">
      <t>クルマ</t>
    </rPh>
    <rPh sb="9" eb="11">
      <t>ケイカ</t>
    </rPh>
    <rPh sb="11" eb="13">
      <t>テキヨウ</t>
    </rPh>
    <rPh sb="13" eb="14">
      <t>ブン</t>
    </rPh>
    <phoneticPr fontId="2"/>
  </si>
  <si>
    <t>三　輪　車（25％軽課適用分）</t>
    <rPh sb="0" eb="1">
      <t>サン</t>
    </rPh>
    <rPh sb="2" eb="3">
      <t>ワ</t>
    </rPh>
    <rPh sb="4" eb="5">
      <t>クルマ</t>
    </rPh>
    <rPh sb="9" eb="11">
      <t>ケイカ</t>
    </rPh>
    <rPh sb="11" eb="13">
      <t>テキヨウ</t>
    </rPh>
    <rPh sb="13" eb="14">
      <t>ブン</t>
    </rPh>
    <phoneticPr fontId="2"/>
  </si>
  <si>
    <t>四輪車
（旧税率適用分）</t>
    <rPh sb="0" eb="1">
      <t>ヨン</t>
    </rPh>
    <rPh sb="1" eb="2">
      <t>ワ</t>
    </rPh>
    <rPh sb="2" eb="3">
      <t>クルマ</t>
    </rPh>
    <rPh sb="5" eb="6">
      <t>キュウ</t>
    </rPh>
    <rPh sb="6" eb="8">
      <t>ゼイリツ</t>
    </rPh>
    <rPh sb="8" eb="10">
      <t>テキヨウ</t>
    </rPh>
    <rPh sb="10" eb="11">
      <t>ブン</t>
    </rPh>
    <phoneticPr fontId="2"/>
  </si>
  <si>
    <t>乗用</t>
    <rPh sb="0" eb="1">
      <t>ジョウ</t>
    </rPh>
    <rPh sb="1" eb="2">
      <t>ヨウ</t>
    </rPh>
    <phoneticPr fontId="2"/>
  </si>
  <si>
    <t>四輪車
（重課適用分）</t>
    <rPh sb="0" eb="1">
      <t>ヨン</t>
    </rPh>
    <rPh sb="1" eb="2">
      <t>ワ</t>
    </rPh>
    <rPh sb="2" eb="3">
      <t>クルマ</t>
    </rPh>
    <rPh sb="5" eb="7">
      <t>ジュウカ</t>
    </rPh>
    <rPh sb="7" eb="9">
      <t>テキヨウ</t>
    </rPh>
    <rPh sb="9" eb="10">
      <t>ブン</t>
    </rPh>
    <phoneticPr fontId="2"/>
  </si>
  <si>
    <r>
      <t xml:space="preserve">四輪車
</t>
    </r>
    <r>
      <rPr>
        <sz val="9"/>
        <rFont val="ＭＳ Ｐゴシック"/>
        <family val="3"/>
        <charset val="128"/>
      </rPr>
      <t>（75％軽課適用分）</t>
    </r>
    <rPh sb="0" eb="1">
      <t>ヨン</t>
    </rPh>
    <rPh sb="1" eb="2">
      <t>ワ</t>
    </rPh>
    <rPh sb="2" eb="3">
      <t>クルマ</t>
    </rPh>
    <rPh sb="8" eb="10">
      <t>ケイカ</t>
    </rPh>
    <rPh sb="10" eb="12">
      <t>テキヨウ</t>
    </rPh>
    <rPh sb="12" eb="13">
      <t>ブン</t>
    </rPh>
    <phoneticPr fontId="2"/>
  </si>
  <si>
    <r>
      <t xml:space="preserve">四輪車
</t>
    </r>
    <r>
      <rPr>
        <sz val="9"/>
        <rFont val="ＭＳ Ｐゴシック"/>
        <family val="3"/>
        <charset val="128"/>
      </rPr>
      <t>（50％軽課適用分）</t>
    </r>
    <rPh sb="0" eb="1">
      <t>ヨン</t>
    </rPh>
    <rPh sb="1" eb="2">
      <t>ワ</t>
    </rPh>
    <rPh sb="2" eb="3">
      <t>クルマ</t>
    </rPh>
    <rPh sb="8" eb="10">
      <t>ケイカ</t>
    </rPh>
    <rPh sb="10" eb="12">
      <t>テキヨウ</t>
    </rPh>
    <rPh sb="12" eb="13">
      <t>ブン</t>
    </rPh>
    <phoneticPr fontId="2"/>
  </si>
  <si>
    <r>
      <t xml:space="preserve">四輪車
</t>
    </r>
    <r>
      <rPr>
        <sz val="9"/>
        <rFont val="ＭＳ Ｐゴシック"/>
        <family val="3"/>
        <charset val="128"/>
      </rPr>
      <t>（25％軽課適用分）</t>
    </r>
    <rPh sb="0" eb="1">
      <t>ヨン</t>
    </rPh>
    <rPh sb="1" eb="2">
      <t>ワ</t>
    </rPh>
    <rPh sb="2" eb="3">
      <t>クルマ</t>
    </rPh>
    <rPh sb="8" eb="10">
      <t>ケイカ</t>
    </rPh>
    <rPh sb="10" eb="12">
      <t>テキヨウ</t>
    </rPh>
    <rPh sb="12" eb="13">
      <t>ブン</t>
    </rPh>
    <phoneticPr fontId="2"/>
  </si>
  <si>
    <r>
      <t xml:space="preserve">四輪車
</t>
    </r>
    <r>
      <rPr>
        <sz val="9"/>
        <rFont val="ＭＳ Ｐゴシック"/>
        <family val="3"/>
        <charset val="128"/>
      </rPr>
      <t>（計）</t>
    </r>
    <rPh sb="0" eb="1">
      <t>ヨン</t>
    </rPh>
    <rPh sb="1" eb="2">
      <t>ワ</t>
    </rPh>
    <rPh sb="2" eb="3">
      <t>クルマ</t>
    </rPh>
    <rPh sb="5" eb="6">
      <t>ケイ</t>
    </rPh>
    <phoneticPr fontId="2"/>
  </si>
  <si>
    <t>雪　　上　　走　　行</t>
    <rPh sb="0" eb="1">
      <t>ユキ</t>
    </rPh>
    <rPh sb="3" eb="4">
      <t>ウエ</t>
    </rPh>
    <rPh sb="6" eb="7">
      <t>ソウ</t>
    </rPh>
    <rPh sb="9" eb="10">
      <t>ギョウ</t>
    </rPh>
    <phoneticPr fontId="2"/>
  </si>
  <si>
    <t>小　型
特　殊</t>
    <rPh sb="0" eb="1">
      <t>ショウ</t>
    </rPh>
    <rPh sb="2" eb="3">
      <t>カタ</t>
    </rPh>
    <rPh sb="4" eb="5">
      <t>トク</t>
    </rPh>
    <rPh sb="6" eb="7">
      <t>コト</t>
    </rPh>
    <phoneticPr fontId="2"/>
  </si>
  <si>
    <t>二輪の小型自動車</t>
    <rPh sb="0" eb="2">
      <t>ニリン</t>
    </rPh>
    <rPh sb="3" eb="5">
      <t>コガタ</t>
    </rPh>
    <rPh sb="5" eb="8">
      <t>ジドウシャ</t>
    </rPh>
    <phoneticPr fontId="2"/>
  </si>
  <si>
    <t>合　　　　計</t>
    <rPh sb="0" eb="1">
      <t>ゴウ</t>
    </rPh>
    <rPh sb="5" eb="6">
      <t>ケイ</t>
    </rPh>
    <phoneticPr fontId="2"/>
  </si>
  <si>
    <t>調　定　額　（千円）</t>
    <rPh sb="0" eb="1">
      <t>チョウ</t>
    </rPh>
    <rPh sb="2" eb="3">
      <t>テイ</t>
    </rPh>
    <rPh sb="4" eb="5">
      <t>ガク</t>
    </rPh>
    <rPh sb="7" eb="9">
      <t>センエン</t>
    </rPh>
    <phoneticPr fontId="2"/>
  </si>
  <si>
    <t>※旧税率は平成２７年３月３１日以前に初めて車両番号の指定を受けたものについて適用</t>
    <rPh sb="1" eb="2">
      <t>キュウ</t>
    </rPh>
    <rPh sb="2" eb="4">
      <t>ゼイリツ</t>
    </rPh>
    <rPh sb="5" eb="7">
      <t>ヘイセイ</t>
    </rPh>
    <rPh sb="16" eb="17">
      <t>ゼン</t>
    </rPh>
    <rPh sb="38" eb="40">
      <t>テキヨウ</t>
    </rPh>
    <phoneticPr fontId="2"/>
  </si>
  <si>
    <t>※重課適用：初めて車両番号の指定を受けた月から起算して１３年を経過した三輪以上の軽
　自動車に係る平成２８年度分以後の軽自動車について、標準税率の概ね２０％を重課</t>
    <rPh sb="1" eb="3">
      <t>ジュウカ</t>
    </rPh>
    <rPh sb="3" eb="5">
      <t>テキヨウ</t>
    </rPh>
    <rPh sb="45" eb="46">
      <t>クルマ</t>
    </rPh>
    <phoneticPr fontId="2"/>
  </si>
  <si>
    <t>４　入湯税　（現年課税分）</t>
    <rPh sb="2" eb="4">
      <t>ニュウトウ</t>
    </rPh>
    <rPh sb="4" eb="5">
      <t>ゼイ</t>
    </rPh>
    <rPh sb="7" eb="8">
      <t>ゲン</t>
    </rPh>
    <rPh sb="8" eb="9">
      <t>ネン</t>
    </rPh>
    <rPh sb="9" eb="12">
      <t>カゼイブン</t>
    </rPh>
    <phoneticPr fontId="2"/>
  </si>
  <si>
    <t>入湯客数（人）</t>
    <rPh sb="0" eb="2">
      <t>ニュウトウ</t>
    </rPh>
    <rPh sb="2" eb="3">
      <t>キャク</t>
    </rPh>
    <rPh sb="3" eb="4">
      <t>スウ</t>
    </rPh>
    <rPh sb="5" eb="6">
      <t>ニン</t>
    </rPh>
    <phoneticPr fontId="2"/>
  </si>
  <si>
    <t>５　事業所税　（現年課税分）</t>
    <rPh sb="2" eb="5">
      <t>ジギョウショ</t>
    </rPh>
    <rPh sb="5" eb="6">
      <t>ゼイ</t>
    </rPh>
    <phoneticPr fontId="2"/>
  </si>
  <si>
    <t>資産割収入済額（千円）</t>
    <rPh sb="0" eb="2">
      <t>シサン</t>
    </rPh>
    <rPh sb="2" eb="3">
      <t>ワリ</t>
    </rPh>
    <phoneticPr fontId="2"/>
  </si>
  <si>
    <t>従業者割収入済額（千円）</t>
    <rPh sb="0" eb="3">
      <t>ジュウギョウシャ</t>
    </rPh>
    <rPh sb="3" eb="4">
      <t>ワリ</t>
    </rPh>
    <phoneticPr fontId="2"/>
  </si>
  <si>
    <t>・課税団体は京都市のみ</t>
    <rPh sb="1" eb="3">
      <t>カゼイ</t>
    </rPh>
    <rPh sb="3" eb="5">
      <t>ダンタイ</t>
    </rPh>
    <rPh sb="6" eb="9">
      <t>キョウトシ</t>
    </rPh>
    <phoneticPr fontId="2"/>
  </si>
  <si>
    <t>※　資産割　：事業所用家屋床面積が課税標準額</t>
    <rPh sb="2" eb="4">
      <t>シサン</t>
    </rPh>
    <rPh sb="4" eb="5">
      <t>ワ</t>
    </rPh>
    <rPh sb="7" eb="10">
      <t>ジギョウショ</t>
    </rPh>
    <rPh sb="10" eb="11">
      <t>ヨウ</t>
    </rPh>
    <rPh sb="11" eb="13">
      <t>カオク</t>
    </rPh>
    <rPh sb="13" eb="16">
      <t>ユカメンセキ</t>
    </rPh>
    <rPh sb="17" eb="19">
      <t>カゼイ</t>
    </rPh>
    <rPh sb="19" eb="21">
      <t>ヒョウジュン</t>
    </rPh>
    <rPh sb="21" eb="22">
      <t>ガク</t>
    </rPh>
    <phoneticPr fontId="2"/>
  </si>
  <si>
    <t>　　従業者割：従業者給与総額が課税標準額</t>
    <rPh sb="2" eb="5">
      <t>ジュウギョウシャ</t>
    </rPh>
    <rPh sb="5" eb="6">
      <t>ワ</t>
    </rPh>
    <rPh sb="7" eb="9">
      <t>ジュウギョウ</t>
    </rPh>
    <rPh sb="9" eb="10">
      <t>シャ</t>
    </rPh>
    <rPh sb="10" eb="12">
      <t>キュウヨ</t>
    </rPh>
    <rPh sb="12" eb="14">
      <t>ソウガク</t>
    </rPh>
    <rPh sb="15" eb="17">
      <t>カゼイ</t>
    </rPh>
    <rPh sb="17" eb="19">
      <t>ヒョウジュン</t>
    </rPh>
    <rPh sb="19" eb="20">
      <t>ガク</t>
    </rPh>
    <phoneticPr fontId="2"/>
  </si>
  <si>
    <t>６　鉱産税　（現年課税分）</t>
    <rPh sb="2" eb="4">
      <t>コウサン</t>
    </rPh>
    <rPh sb="4" eb="5">
      <t>ゼイ</t>
    </rPh>
    <phoneticPr fontId="2"/>
  </si>
  <si>
    <t>収入済額（千円）</t>
    <rPh sb="0" eb="2">
      <t>シュウニュウ</t>
    </rPh>
    <rPh sb="2" eb="3">
      <t>スミ</t>
    </rPh>
    <rPh sb="3" eb="4">
      <t>ガク</t>
    </rPh>
    <rPh sb="5" eb="7">
      <t>センエン</t>
    </rPh>
    <phoneticPr fontId="2"/>
  </si>
  <si>
    <t>（１）　課税標準額が７００万円以下の金額に係るもの</t>
    <phoneticPr fontId="2"/>
  </si>
  <si>
    <t>（２）　課税標準額が７００万円を超え１，０００万円以下の金額に係るもの</t>
    <phoneticPr fontId="2"/>
  </si>
  <si>
    <t>（１）　一般被保険者世帯等（基礎課税（賦課）額に係る分）</t>
    <phoneticPr fontId="2"/>
  </si>
  <si>
    <t>（２）　一般被保険者世帯等（後期高齢者支援金等課税（賦課）額に係る分）</t>
    <phoneticPr fontId="2"/>
  </si>
  <si>
    <t>（３）　一般被保険者世帯等（介護納付金課税（賦課）額に係る分）</t>
    <phoneticPr fontId="2"/>
  </si>
  <si>
    <t>　　　の調（国民健康保険税関係）」を基礎資料として編集したものです。</t>
    <phoneticPr fontId="2"/>
  </si>
  <si>
    <t>目　　　　次（表名をクリックすると、対象の表を表示します）</t>
    <rPh sb="7" eb="9">
      <t>ヒョウメイ</t>
    </rPh>
    <rPh sb="18" eb="20">
      <t>タイショウ</t>
    </rPh>
    <rPh sb="21" eb="22">
      <t>ヒョウ</t>
    </rPh>
    <rPh sb="23" eb="25">
      <t>ヒョウジ</t>
    </rPh>
    <phoneticPr fontId="2"/>
  </si>
  <si>
    <t>一般株式等に
係る譲渡所得
等の金額</t>
    <rPh sb="0" eb="2">
      <t>イッパン</t>
    </rPh>
    <phoneticPr fontId="2"/>
  </si>
  <si>
    <t>上場株式等に
係る譲渡所得
等の金額</t>
    <rPh sb="0" eb="2">
      <t>ジョウジョウ</t>
    </rPh>
    <phoneticPr fontId="2"/>
  </si>
  <si>
    <t>上場株式等に
係る配当所得等の金額</t>
    <rPh sb="0" eb="2">
      <t>ジョウジョウ</t>
    </rPh>
    <rPh sb="2" eb="4">
      <t>カブシキ</t>
    </rPh>
    <rPh sb="4" eb="5">
      <t>トウ</t>
    </rPh>
    <rPh sb="7" eb="8">
      <t>カカ</t>
    </rPh>
    <rPh sb="9" eb="11">
      <t>ハイトウ</t>
    </rPh>
    <rPh sb="11" eb="13">
      <t>ショトク</t>
    </rPh>
    <rPh sb="13" eb="14">
      <t>トウ</t>
    </rPh>
    <rPh sb="15" eb="17">
      <t>キンガク</t>
    </rPh>
    <phoneticPr fontId="2"/>
  </si>
  <si>
    <t>上場株式等に
係る配当所得等
の金額</t>
    <rPh sb="0" eb="2">
      <t>ジョウジョウ</t>
    </rPh>
    <rPh sb="2" eb="4">
      <t>カブシキ</t>
    </rPh>
    <rPh sb="4" eb="5">
      <t>トウ</t>
    </rPh>
    <rPh sb="7" eb="8">
      <t>カカ</t>
    </rPh>
    <rPh sb="9" eb="11">
      <t>ハイトウ</t>
    </rPh>
    <rPh sb="11" eb="13">
      <t>ショトク</t>
    </rPh>
    <rPh sb="13" eb="14">
      <t>トウ</t>
    </rPh>
    <rPh sb="16" eb="18">
      <t>キンガク</t>
    </rPh>
    <phoneticPr fontId="2"/>
  </si>
  <si>
    <t>法人数</t>
    <rPh sb="0" eb="3">
      <t>ホウジンスウ</t>
    </rPh>
    <phoneticPr fontId="2"/>
  </si>
  <si>
    <t>寄附件数</t>
    <rPh sb="0" eb="2">
      <t>キフ</t>
    </rPh>
    <rPh sb="2" eb="4">
      <t>ケンスウ</t>
    </rPh>
    <phoneticPr fontId="2"/>
  </si>
  <si>
    <t>一般株式等に
係る譲渡所得等
の金額</t>
    <rPh sb="0" eb="2">
      <t>イッパン</t>
    </rPh>
    <rPh sb="13" eb="14">
      <t>ナド</t>
    </rPh>
    <phoneticPr fontId="2"/>
  </si>
  <si>
    <t>上場株式等に
係る譲渡所得等
の金額</t>
    <rPh sb="0" eb="2">
      <t>ジョウジョウ</t>
    </rPh>
    <rPh sb="2" eb="4">
      <t>カブシキ</t>
    </rPh>
    <rPh sb="13" eb="14">
      <t>ナド</t>
    </rPh>
    <phoneticPr fontId="2"/>
  </si>
  <si>
    <t>一般株式等に係る
譲渡所得等の金額
に係るもの</t>
    <rPh sb="0" eb="2">
      <t>イッパン</t>
    </rPh>
    <phoneticPr fontId="2"/>
  </si>
  <si>
    <t>上場株式等に係る
譲渡所得等の金額
に係るもの</t>
    <rPh sb="0" eb="2">
      <t>ジョウジョウ</t>
    </rPh>
    <phoneticPr fontId="2"/>
  </si>
  <si>
    <t>一般株式等に係る
譲渡所得等分</t>
    <rPh sb="0" eb="2">
      <t>イッパン</t>
    </rPh>
    <phoneticPr fontId="2"/>
  </si>
  <si>
    <t>上場株式等に係る
譲渡所得等分</t>
    <rPh sb="0" eb="2">
      <t>ジョウジョウ</t>
    </rPh>
    <phoneticPr fontId="2"/>
  </si>
  <si>
    <t>上場株式等に係る
配当所得等分</t>
    <rPh sb="0" eb="2">
      <t>ジョウジョウ</t>
    </rPh>
    <rPh sb="2" eb="4">
      <t>カブシキ</t>
    </rPh>
    <rPh sb="4" eb="5">
      <t>トウ</t>
    </rPh>
    <rPh sb="6" eb="7">
      <t>カカ</t>
    </rPh>
    <rPh sb="9" eb="11">
      <t>ハイトウ</t>
    </rPh>
    <rPh sb="11" eb="13">
      <t>ショトク</t>
    </rPh>
    <rPh sb="13" eb="14">
      <t>トウ</t>
    </rPh>
    <rPh sb="14" eb="15">
      <t>ブン</t>
    </rPh>
    <phoneticPr fontId="2"/>
  </si>
  <si>
    <t>上場株式等に係る
配当所得等の金額
に係るもの</t>
    <rPh sb="0" eb="2">
      <t>ジョウジョウ</t>
    </rPh>
    <rPh sb="2" eb="4">
      <t>カブシキ</t>
    </rPh>
    <rPh sb="4" eb="5">
      <t>トウ</t>
    </rPh>
    <rPh sb="6" eb="7">
      <t>カカ</t>
    </rPh>
    <rPh sb="9" eb="11">
      <t>ハイトウ</t>
    </rPh>
    <rPh sb="11" eb="13">
      <t>ショトク</t>
    </rPh>
    <rPh sb="13" eb="14">
      <t>トウ</t>
    </rPh>
    <rPh sb="15" eb="17">
      <t>キンガク</t>
    </rPh>
    <rPh sb="19" eb="20">
      <t>カカ</t>
    </rPh>
    <phoneticPr fontId="2"/>
  </si>
  <si>
    <t>上場株式等に係る
譲渡所得等分</t>
    <rPh sb="0" eb="2">
      <t>ジョウジョウ</t>
    </rPh>
    <rPh sb="2" eb="4">
      <t>カブシキ</t>
    </rPh>
    <phoneticPr fontId="2"/>
  </si>
  <si>
    <t>先物取引に
係る雑所得
等の金額</t>
    <phoneticPr fontId="2"/>
  </si>
  <si>
    <t>先物取引
に係る
雑所得等分</t>
    <phoneticPr fontId="2"/>
  </si>
  <si>
    <t>一般株式等
に係る
譲渡所得等分</t>
    <rPh sb="0" eb="2">
      <t>イッパン</t>
    </rPh>
    <phoneticPr fontId="2"/>
  </si>
  <si>
    <t>上場株式等
に係る
譲渡所得等分</t>
    <rPh sb="0" eb="2">
      <t>ジョウジョウ</t>
    </rPh>
    <phoneticPr fontId="2"/>
  </si>
  <si>
    <t>算出法人
税割額</t>
    <phoneticPr fontId="2"/>
  </si>
  <si>
    <t>特定寄附金
税額控除額</t>
    <phoneticPr fontId="2"/>
  </si>
  <si>
    <t>外国税額
控除額</t>
    <phoneticPr fontId="2"/>
  </si>
  <si>
    <t>仮装経理に
基づく控除額</t>
    <phoneticPr fontId="2"/>
  </si>
  <si>
    <t>（ｂ）　　　（千円）</t>
    <rPh sb="7" eb="9">
      <t>センエン</t>
    </rPh>
    <phoneticPr fontId="2"/>
  </si>
  <si>
    <t>（a）　　　（千円）</t>
    <rPh sb="7" eb="9">
      <t>センエン</t>
    </rPh>
    <phoneticPr fontId="2"/>
  </si>
  <si>
    <t>（ｃ）　　　（千円）</t>
    <rPh sb="7" eb="9">
      <t>センエン</t>
    </rPh>
    <phoneticPr fontId="2"/>
  </si>
  <si>
    <t>（d）　　　（千円）</t>
    <rPh sb="7" eb="9">
      <t>センエン</t>
    </rPh>
    <phoneticPr fontId="2"/>
  </si>
  <si>
    <t>課税標準となる
法人税額又は
個別帰属法人
税額</t>
    <rPh sb="12" eb="13">
      <t>マタ</t>
    </rPh>
    <phoneticPr fontId="2"/>
  </si>
  <si>
    <t>特定寄附金
の額</t>
    <rPh sb="0" eb="2">
      <t>トクテイ</t>
    </rPh>
    <rPh sb="2" eb="5">
      <t>キフキン</t>
    </rPh>
    <rPh sb="7" eb="8">
      <t>ガク</t>
    </rPh>
    <phoneticPr fontId="2"/>
  </si>
  <si>
    <t>上場株式等に
係る譲渡所得等
の金額</t>
    <rPh sb="0" eb="2">
      <t>ジョウジョウ</t>
    </rPh>
    <rPh sb="13" eb="14">
      <t>ナド</t>
    </rPh>
    <phoneticPr fontId="2"/>
  </si>
  <si>
    <t>・課税団体は京丹後市のみ</t>
    <rPh sb="1" eb="3">
      <t>カゼイ</t>
    </rPh>
    <rPh sb="3" eb="5">
      <t>ダンタイ</t>
    </rPh>
    <rPh sb="6" eb="10">
      <t>キョウタンゴシ</t>
    </rPh>
    <phoneticPr fontId="2"/>
  </si>
  <si>
    <t>上場株式等
に係る
配当所得等分</t>
    <rPh sb="0" eb="2">
      <t>ジョウジョウ</t>
    </rPh>
    <rPh sb="2" eb="4">
      <t>カブシキ</t>
    </rPh>
    <rPh sb="4" eb="5">
      <t>トウ</t>
    </rPh>
    <rPh sb="7" eb="8">
      <t>カカ</t>
    </rPh>
    <rPh sb="10" eb="12">
      <t>ハイトウ</t>
    </rPh>
    <rPh sb="12" eb="14">
      <t>ショトク</t>
    </rPh>
    <rPh sb="14" eb="15">
      <t>トウ</t>
    </rPh>
    <rPh sb="15" eb="16">
      <t>ブン</t>
    </rPh>
    <phoneticPr fontId="2"/>
  </si>
  <si>
    <t>差引法人
税割額</t>
    <phoneticPr fontId="2"/>
  </si>
  <si>
    <t>上場株式等に係る
譲渡所得等の金額
に係るもの</t>
    <rPh sb="0" eb="2">
      <t>ジョウジョウ</t>
    </rPh>
    <rPh sb="2" eb="4">
      <t>カブシキ</t>
    </rPh>
    <phoneticPr fontId="2"/>
  </si>
  <si>
    <t>先物取引に係る
雑所得等の金額
に係るもの</t>
    <phoneticPr fontId="2"/>
  </si>
  <si>
    <t>※軽課適用：一定の期間内に初めて車両番号の指定を受けた三輪以上の軽自動車で、一定の
　環境性能を有するものについて、その燃費性能に応じて税率を軽課</t>
    <rPh sb="1" eb="3">
      <t>ケイカ</t>
    </rPh>
    <rPh sb="3" eb="5">
      <t>テキヨウ</t>
    </rPh>
    <rPh sb="6" eb="8">
      <t>イッテイ</t>
    </rPh>
    <rPh sb="9" eb="11">
      <t>キカン</t>
    </rPh>
    <rPh sb="11" eb="12">
      <t>ナイ</t>
    </rPh>
    <rPh sb="13" eb="14">
      <t>ハジ</t>
    </rPh>
    <rPh sb="27" eb="29">
      <t>サンリン</t>
    </rPh>
    <rPh sb="29" eb="31">
      <t>イジョウ</t>
    </rPh>
    <rPh sb="32" eb="36">
      <t>ケイジドウシャ</t>
    </rPh>
    <rPh sb="38" eb="40">
      <t>イッテイ</t>
    </rPh>
    <rPh sb="60" eb="62">
      <t>ネンピ</t>
    </rPh>
    <rPh sb="62" eb="64">
      <t>セイノウ</t>
    </rPh>
    <rPh sb="65" eb="66">
      <t>オウ</t>
    </rPh>
    <rPh sb="72" eb="73">
      <t>カ</t>
    </rPh>
    <phoneticPr fontId="2"/>
  </si>
  <si>
    <t>　　　なお、単位未満の端数整理により各欄の計が合計と一致しない場合があります。</t>
    <phoneticPr fontId="2"/>
  </si>
  <si>
    <t>左のうちセルフメディケーション税制に係る分</t>
    <phoneticPr fontId="2"/>
  </si>
  <si>
    <t>　（ 国 民 健 康 保 険 税 （料） 関 係 ）</t>
    <rPh sb="3" eb="4">
      <t>コク</t>
    </rPh>
    <rPh sb="5" eb="6">
      <t>ミン</t>
    </rPh>
    <rPh sb="7" eb="8">
      <t>ケン</t>
    </rPh>
    <rPh sb="9" eb="10">
      <t>ヤスシ</t>
    </rPh>
    <rPh sb="11" eb="12">
      <t>ホ</t>
    </rPh>
    <rPh sb="13" eb="14">
      <t>ケン</t>
    </rPh>
    <rPh sb="15" eb="16">
      <t>ゼイ</t>
    </rPh>
    <rPh sb="18" eb="19">
      <t>リョウ</t>
    </rPh>
    <rPh sb="21" eb="22">
      <t>セキ</t>
    </rPh>
    <rPh sb="23" eb="24">
      <t>カカリ</t>
    </rPh>
    <phoneticPr fontId="2"/>
  </si>
  <si>
    <t>外国関係会社等に
係る控除対象所得
税額等相当額又は
個別控除対象所得
税額等相当額の
控除額</t>
    <phoneticPr fontId="2"/>
  </si>
  <si>
    <t>（e）　　　（千円）</t>
    <rPh sb="7" eb="9">
      <t>センエン</t>
    </rPh>
    <phoneticPr fontId="2"/>
  </si>
  <si>
    <t>（a）－（b）－（c）-（d）-（e）</t>
    <phoneticPr fontId="2"/>
  </si>
  <si>
    <t>扶養親族及び同一生計配偶者</t>
    <rPh sb="0" eb="2">
      <t>フヨウ</t>
    </rPh>
    <rPh sb="2" eb="4">
      <t>シンゾク</t>
    </rPh>
    <rPh sb="4" eb="5">
      <t>オヨ</t>
    </rPh>
    <phoneticPr fontId="2"/>
  </si>
  <si>
    <t>特定寄附金税額控除関係</t>
    <rPh sb="0" eb="2">
      <t>トクテイ</t>
    </rPh>
    <rPh sb="2" eb="4">
      <t>キフ</t>
    </rPh>
    <rPh sb="4" eb="5">
      <t>キン</t>
    </rPh>
    <rPh sb="5" eb="7">
      <t>ゼイガク</t>
    </rPh>
    <rPh sb="7" eb="9">
      <t>コウジョ</t>
    </rPh>
    <rPh sb="9" eb="11">
      <t>カンケイ</t>
    </rPh>
    <phoneticPr fontId="2"/>
  </si>
  <si>
    <t>所得金額
調整控除額</t>
    <phoneticPr fontId="2"/>
  </si>
  <si>
    <t>（A）－（B）－（C）ー（D）</t>
    <phoneticPr fontId="2"/>
  </si>
  <si>
    <t>（Ｄ）（千円）</t>
    <phoneticPr fontId="2"/>
  </si>
  <si>
    <t>寡婦控除</t>
    <rPh sb="0" eb="2">
      <t>カフ</t>
    </rPh>
    <rPh sb="2" eb="4">
      <t>コウジョ</t>
    </rPh>
    <phoneticPr fontId="2"/>
  </si>
  <si>
    <t>ひとり親控除</t>
    <rPh sb="3" eb="4">
      <t>オヤ</t>
    </rPh>
    <rPh sb="4" eb="6">
      <t>コウジョ</t>
    </rPh>
    <phoneticPr fontId="2"/>
  </si>
  <si>
    <t>（３）　課税標準額が１，０００万円を超え２，０００万円以下の金額に係るもの</t>
    <phoneticPr fontId="2"/>
  </si>
  <si>
    <t>（４）　課税標準額が２，０００万円を超え５，０００万円以下の金額に係るもの</t>
    <phoneticPr fontId="2"/>
  </si>
  <si>
    <t>（５）　課税標準額が５，０００万円を超え１億円以下の金額に係るもの</t>
    <phoneticPr fontId="2"/>
  </si>
  <si>
    <t>（６）　課税標準額が１億円を超える金額に係るもの</t>
    <phoneticPr fontId="2"/>
  </si>
  <si>
    <t>（７）　合計</t>
    <phoneticPr fontId="2"/>
  </si>
  <si>
    <t>（３）　課税標準額が１，０００万円を超え２，０００万円以下の金額に係るもの（つづき）</t>
    <phoneticPr fontId="2"/>
  </si>
  <si>
    <t>（４）　課税標準額が２，０００万円を超え５，０００万円以下の金額に係るもの（つづき）</t>
    <phoneticPr fontId="2"/>
  </si>
  <si>
    <t>（５）　課税標準額が５，０００万円を超え１億円以下の金額に係るもの（つづき）</t>
    <phoneticPr fontId="2"/>
  </si>
  <si>
    <t>（６）　課税標準額が１億円を超える金額に係るもの（つづき）</t>
    <phoneticPr fontId="2"/>
  </si>
  <si>
    <t>（７）　合計</t>
    <rPh sb="4" eb="6">
      <t>ゴウケイ</t>
    </rPh>
    <phoneticPr fontId="2"/>
  </si>
  <si>
    <t>（７）　合計（つづき）</t>
    <phoneticPr fontId="2"/>
  </si>
  <si>
    <t>四輪車(50％軽課適用分)</t>
    <rPh sb="1" eb="2">
      <t>クルマ</t>
    </rPh>
    <rPh sb="6" eb="8">
      <t>ケイカ</t>
    </rPh>
    <rPh sb="8" eb="10">
      <t>テキヨウ</t>
    </rPh>
    <rPh sb="10" eb="11">
      <t>ブン</t>
    </rPh>
    <phoneticPr fontId="2"/>
  </si>
  <si>
    <t>四輪車(25％軽課適用分)</t>
    <rPh sb="0" eb="1">
      <t>ヨン</t>
    </rPh>
    <rPh sb="1" eb="2">
      <t>ワ</t>
    </rPh>
    <rPh sb="2" eb="3">
      <t>クルマ</t>
    </rPh>
    <rPh sb="7" eb="9">
      <t>ケイカ</t>
    </rPh>
    <rPh sb="9" eb="11">
      <t>テキヨウ</t>
    </rPh>
    <rPh sb="11" eb="12">
      <t>ブン</t>
    </rPh>
    <phoneticPr fontId="2"/>
  </si>
  <si>
    <t>（A）＋（B）
（C）</t>
    <phoneticPr fontId="2"/>
  </si>
  <si>
    <t>（F）</t>
    <phoneticPr fontId="2"/>
  </si>
  <si>
    <t>（G）</t>
    <phoneticPr fontId="2"/>
  </si>
  <si>
    <t>（H）</t>
    <phoneticPr fontId="2"/>
  </si>
  <si>
    <t>＋(Ｇ)</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</si>
  <si>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</si>
  <si>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</si>
  <si>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</si>
  <si>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</si>
  <si>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</si>
  <si>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</si>
  <si>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</si>
  <si>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</si>
  <si>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</si>
  <si>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</si>
  <si>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</si>
  <si>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</si>
  <si>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（千円）　　　（U）</t>
    <rPh sb="1" eb="3">
      <t>センエン</t>
    </rPh>
    <phoneticPr fontId="2"/>
  </si>
  <si>
    <t>（千円）　　　　（V）</t>
    <rPh sb="1" eb="3">
      <t>センエン</t>
    </rPh>
    <phoneticPr fontId="2"/>
  </si>
  <si>
    <t>（R）－（U）</t>
    <phoneticPr fontId="2"/>
  </si>
  <si>
    <t>（S）＋（T）</t>
    <phoneticPr fontId="2"/>
  </si>
  <si>
    <t>（H）＋（K）＋（P）＋（Q）</t>
    <phoneticPr fontId="2"/>
  </si>
  <si>
    <t>（L）＋（M）＋（N）＋（O）</t>
    <phoneticPr fontId="2"/>
  </si>
  <si>
    <t>（I）＋（J）</t>
    <phoneticPr fontId="2"/>
  </si>
  <si>
    <t>（B）</t>
    <phoneticPr fontId="2"/>
  </si>
  <si>
    <t>会計年度
任用職員等</t>
    <rPh sb="0" eb="2">
      <t>カイケイ</t>
    </rPh>
    <rPh sb="2" eb="4">
      <t>ネンド</t>
    </rPh>
    <rPh sb="5" eb="7">
      <t>ニンヨウ</t>
    </rPh>
    <rPh sb="9" eb="10">
      <t>ナド</t>
    </rPh>
    <phoneticPr fontId="2"/>
  </si>
  <si>
    <t>分離長期譲渡
所得金額に
係るもの</t>
    <phoneticPr fontId="2"/>
  </si>
  <si>
    <t>（２）　課税標準額が700万円を超え1,000万円以下の金額に係るもの（つづき）</t>
    <phoneticPr fontId="2"/>
  </si>
  <si>
    <t>（２）　課税標準額が700万円を超え1,000万円以下の金額に係るもの</t>
    <phoneticPr fontId="2"/>
  </si>
  <si>
    <t>物件費</t>
    <rPh sb="0" eb="3">
      <t>ブッケンヒ</t>
    </rPh>
    <phoneticPr fontId="2"/>
  </si>
  <si>
    <t>第１項により減額となった世帯数</t>
    <rPh sb="0" eb="1">
      <t>ダイ</t>
    </rPh>
    <rPh sb="2" eb="3">
      <t>コウ</t>
    </rPh>
    <rPh sb="6" eb="8">
      <t>ゲンガク</t>
    </rPh>
    <rPh sb="12" eb="15">
      <t>セタイスウ</t>
    </rPh>
    <phoneticPr fontId="2"/>
  </si>
  <si>
    <t>第１項により減額となった被保険者数</t>
    <rPh sb="0" eb="1">
      <t>ダイ</t>
    </rPh>
    <rPh sb="2" eb="3">
      <t>コウ</t>
    </rPh>
    <rPh sb="6" eb="8">
      <t>ゲンガク</t>
    </rPh>
    <rPh sb="12" eb="16">
      <t>ヒホケンシャ</t>
    </rPh>
    <rPh sb="16" eb="17">
      <t>スウ</t>
    </rPh>
    <phoneticPr fontId="2"/>
  </si>
  <si>
    <t>第２項により減額となった世帯数</t>
    <rPh sb="0" eb="1">
      <t>ダイ</t>
    </rPh>
    <rPh sb="2" eb="3">
      <t>コウ</t>
    </rPh>
    <rPh sb="6" eb="8">
      <t>ゲンガク</t>
    </rPh>
    <rPh sb="12" eb="15">
      <t>セタイスウ</t>
    </rPh>
    <phoneticPr fontId="2"/>
  </si>
  <si>
    <t>地方税法第７０３条の５により減額対象となった世帯数等</t>
    <rPh sb="0" eb="4">
      <t>チホウゼイホウ</t>
    </rPh>
    <rPh sb="4" eb="5">
      <t>ダイ</t>
    </rPh>
    <rPh sb="8" eb="9">
      <t>ジョウ</t>
    </rPh>
    <rPh sb="16" eb="18">
      <t>タイショウ</t>
    </rPh>
    <rPh sb="22" eb="26">
      <t>セタイスウトウ</t>
    </rPh>
    <phoneticPr fontId="2"/>
  </si>
  <si>
    <t>地方税法第７０３条の５により減額対象となった世帯数等</t>
    <rPh sb="16" eb="18">
      <t>タイショウ</t>
    </rPh>
    <rPh sb="22" eb="26">
      <t>セタイスウトウ</t>
    </rPh>
    <phoneticPr fontId="2"/>
  </si>
  <si>
    <t>地方税法第７０３条の５により減額対象となった世帯数等</t>
    <rPh sb="16" eb="18">
      <t>タイショウ</t>
    </rPh>
    <rPh sb="22" eb="25">
      <t>セタイスウ</t>
    </rPh>
    <rPh sb="25" eb="26">
      <t>トウ</t>
    </rPh>
    <phoneticPr fontId="2"/>
  </si>
  <si>
    <t>第１項により減額となった世帯数</t>
    <rPh sb="12" eb="15">
      <t>セタイスウ</t>
    </rPh>
    <phoneticPr fontId="2"/>
  </si>
  <si>
    <t>第１項により減額となった被保険者数</t>
    <rPh sb="12" eb="16">
      <t>ヒホケンシャ</t>
    </rPh>
    <rPh sb="16" eb="17">
      <t>スウ</t>
    </rPh>
    <phoneticPr fontId="2"/>
  </si>
  <si>
    <t>第２項により減額となった世帯数</t>
    <rPh sb="12" eb="15">
      <t>セタイスウ</t>
    </rPh>
    <phoneticPr fontId="2"/>
  </si>
  <si>
    <t>（単位：台）</t>
    <phoneticPr fontId="2"/>
  </si>
  <si>
    <t>第２項により減額となった未就学児数</t>
    <rPh sb="0" eb="1">
      <t>ダイ</t>
    </rPh>
    <rPh sb="2" eb="3">
      <t>コウ</t>
    </rPh>
    <rPh sb="6" eb="8">
      <t>ゲンガク</t>
    </rPh>
    <rPh sb="12" eb="16">
      <t>ミシュウガクジ</t>
    </rPh>
    <rPh sb="16" eb="17">
      <t>スウ</t>
    </rPh>
    <phoneticPr fontId="2"/>
  </si>
  <si>
    <t>第２項により減額となった未就学児数</t>
    <rPh sb="12" eb="16">
      <t>ミシュウガクジ</t>
    </rPh>
    <rPh sb="16" eb="17">
      <t>スウ</t>
    </rPh>
    <phoneticPr fontId="2"/>
  </si>
  <si>
    <t>第１項</t>
    <rPh sb="0" eb="1">
      <t>ダイ</t>
    </rPh>
    <rPh sb="2" eb="3">
      <t>コウ</t>
    </rPh>
    <phoneticPr fontId="2"/>
  </si>
  <si>
    <t>第２項</t>
    <rPh sb="0" eb="1">
      <t>ダイ</t>
    </rPh>
    <rPh sb="2" eb="3">
      <t>コウ</t>
    </rPh>
    <phoneticPr fontId="2"/>
  </si>
  <si>
    <t>均等割額（ｲ）</t>
    <phoneticPr fontId="2"/>
  </si>
  <si>
    <t>第１項</t>
    <rPh sb="0" eb="1">
      <t>ダイ</t>
    </rPh>
    <rPh sb="2" eb="3">
      <t>コウ</t>
    </rPh>
    <phoneticPr fontId="2"/>
  </si>
  <si>
    <t>均等割額（イ）</t>
    <phoneticPr fontId="2"/>
  </si>
  <si>
    <t>森林環境税
納税義務者数</t>
    <rPh sb="0" eb="2">
      <t>シンリン</t>
    </rPh>
    <rPh sb="2" eb="5">
      <t>カンキョウゼイ</t>
    </rPh>
    <phoneticPr fontId="2"/>
  </si>
  <si>
    <t>定額による
特別控除</t>
    <rPh sb="0" eb="2">
      <t>テイガク</t>
    </rPh>
    <rPh sb="6" eb="10">
      <t>トクベツコウジョ</t>
    </rPh>
    <phoneticPr fontId="2"/>
  </si>
  <si>
    <t>定額による
特別控除額</t>
    <rPh sb="0" eb="2">
      <t>テイガク</t>
    </rPh>
    <rPh sb="6" eb="10">
      <t>トクベツコウジョ</t>
    </rPh>
    <rPh sb="10" eb="11">
      <t>ガク</t>
    </rPh>
    <phoneticPr fontId="2"/>
  </si>
  <si>
    <t>定額による
特別控除額</t>
    <rPh sb="0" eb="2">
      <t>テイガク</t>
    </rPh>
    <rPh sb="6" eb="11">
      <t>トクベツコウジョガク</t>
    </rPh>
    <phoneticPr fontId="2"/>
  </si>
  <si>
    <t>第３項により減額となった世帯数</t>
    <rPh sb="0" eb="1">
      <t>ダイ</t>
    </rPh>
    <rPh sb="2" eb="3">
      <t>コウ</t>
    </rPh>
    <rPh sb="6" eb="8">
      <t>ゲンガク</t>
    </rPh>
    <rPh sb="12" eb="15">
      <t>セタイスウ</t>
    </rPh>
    <phoneticPr fontId="2"/>
  </si>
  <si>
    <t>第３項により減額となった未就学児数</t>
    <rPh sb="0" eb="1">
      <t>ダイ</t>
    </rPh>
    <rPh sb="2" eb="3">
      <t>コウ</t>
    </rPh>
    <rPh sb="6" eb="8">
      <t>ゲンガク</t>
    </rPh>
    <rPh sb="12" eb="16">
      <t>ミシュウガクジ</t>
    </rPh>
    <rPh sb="16" eb="17">
      <t>スウ</t>
    </rPh>
    <phoneticPr fontId="2"/>
  </si>
  <si>
    <t>第３項</t>
    <rPh sb="0" eb="1">
      <t>ダイ</t>
    </rPh>
    <rPh sb="2" eb="3">
      <t>コウ</t>
    </rPh>
    <phoneticPr fontId="2"/>
  </si>
  <si>
    <t>所得割額（ハ）</t>
    <rPh sb="0" eb="4">
      <t>ショトクワリガク</t>
    </rPh>
    <phoneticPr fontId="2"/>
  </si>
  <si>
    <t>計
（イ）+（ロ）+（ハ）</t>
    <rPh sb="0" eb="1">
      <t>ケイ</t>
    </rPh>
    <phoneticPr fontId="2"/>
  </si>
  <si>
    <t>令和６年度</t>
    <rPh sb="0" eb="2">
      <t>レイワ</t>
    </rPh>
    <rPh sb="3" eb="5">
      <t>ネンド</t>
    </rPh>
    <rPh sb="4" eb="5">
      <t>ガンネン</t>
    </rPh>
    <phoneticPr fontId="2"/>
  </si>
  <si>
    <t>令和５年度</t>
    <rPh sb="0" eb="2">
      <t>レイワ</t>
    </rPh>
    <rPh sb="3" eb="5">
      <t>ネンド</t>
    </rPh>
    <phoneticPr fontId="2"/>
  </si>
  <si>
    <t>※減免前所得割額＝算出税額－税額控除額－税額調整額－配当割額の控除額－株式等譲渡所
　　　　　　　　　得割控除額－定額による特別控除額</t>
    <rPh sb="1" eb="3">
      <t>ゲンメン</t>
    </rPh>
    <rPh sb="3" eb="4">
      <t>マエ</t>
    </rPh>
    <rPh sb="4" eb="6">
      <t>ショトク</t>
    </rPh>
    <rPh sb="6" eb="7">
      <t>ワ</t>
    </rPh>
    <rPh sb="7" eb="8">
      <t>ガク</t>
    </rPh>
    <rPh sb="9" eb="11">
      <t>サンシュツ</t>
    </rPh>
    <rPh sb="11" eb="13">
      <t>ゼイガク</t>
    </rPh>
    <rPh sb="14" eb="16">
      <t>ゼイガク</t>
    </rPh>
    <rPh sb="16" eb="18">
      <t>コウジョ</t>
    </rPh>
    <rPh sb="18" eb="19">
      <t>ガク</t>
    </rPh>
    <rPh sb="20" eb="22">
      <t>ゼイガク</t>
    </rPh>
    <rPh sb="22" eb="24">
      <t>チョウセイ</t>
    </rPh>
    <rPh sb="24" eb="25">
      <t>ガク</t>
    </rPh>
    <rPh sb="26" eb="28">
      <t>ハイトウ</t>
    </rPh>
    <rPh sb="28" eb="29">
      <t>ワ</t>
    </rPh>
    <rPh sb="29" eb="30">
      <t>ガク</t>
    </rPh>
    <rPh sb="31" eb="33">
      <t>コウジョ</t>
    </rPh>
    <rPh sb="33" eb="34">
      <t>ガク</t>
    </rPh>
    <rPh sb="35" eb="37">
      <t>カブシキ</t>
    </rPh>
    <rPh sb="37" eb="38">
      <t>トウ</t>
    </rPh>
    <rPh sb="38" eb="40">
      <t>ジョウト</t>
    </rPh>
    <rPh sb="40" eb="41">
      <t>ジョ</t>
    </rPh>
    <rPh sb="51" eb="52">
      <t>トク</t>
    </rPh>
    <rPh sb="52" eb="53">
      <t>ワ</t>
    </rPh>
    <rPh sb="53" eb="55">
      <t>コウジョ</t>
    </rPh>
    <rPh sb="55" eb="56">
      <t>ガク</t>
    </rPh>
    <phoneticPr fontId="2"/>
  </si>
  <si>
    <t>令　和　７　年　度</t>
    <rPh sb="0" eb="1">
      <t>レイ</t>
    </rPh>
    <rPh sb="2" eb="3">
      <t>ワ</t>
    </rPh>
    <rPh sb="6" eb="7">
      <t>トシ</t>
    </rPh>
    <rPh sb="8" eb="9">
      <t>ド</t>
    </rPh>
    <phoneticPr fontId="2"/>
  </si>
  <si>
    <t>〔１〕 令和７年度 市町村税課税状況等の調</t>
    <rPh sb="4" eb="6">
      <t>レイワ</t>
    </rPh>
    <rPh sb="7" eb="9">
      <t>ネンド</t>
    </rPh>
    <rPh sb="8" eb="9">
      <t>ガンネン</t>
    </rPh>
    <rPh sb="10" eb="13">
      <t>シチョウソン</t>
    </rPh>
    <rPh sb="13" eb="14">
      <t>ゼイ</t>
    </rPh>
    <rPh sb="14" eb="15">
      <t>カ</t>
    </rPh>
    <rPh sb="15" eb="16">
      <t>ゼイ</t>
    </rPh>
    <rPh sb="16" eb="18">
      <t>ジョウキョウ</t>
    </rPh>
    <rPh sb="18" eb="19">
      <t>トウ</t>
    </rPh>
    <rPh sb="20" eb="21">
      <t>シラ</t>
    </rPh>
    <phoneticPr fontId="2"/>
  </si>
  <si>
    <t>第一表　令和７年度市町村民税等納税義務者数</t>
    <rPh sb="0" eb="1">
      <t>ダイ</t>
    </rPh>
    <rPh sb="1" eb="2">
      <t>1</t>
    </rPh>
    <rPh sb="2" eb="3">
      <t>ヒョウ</t>
    </rPh>
    <rPh sb="9" eb="12">
      <t>シチョウソン</t>
    </rPh>
    <rPh sb="12" eb="13">
      <t>ミン</t>
    </rPh>
    <rPh sb="13" eb="14">
      <t>ゼイ</t>
    </rPh>
    <rPh sb="14" eb="15">
      <t>トウ</t>
    </rPh>
    <rPh sb="15" eb="17">
      <t>ノウゼイ</t>
    </rPh>
    <rPh sb="17" eb="19">
      <t>ギム</t>
    </rPh>
    <rPh sb="19" eb="20">
      <t>シャ</t>
    </rPh>
    <rPh sb="20" eb="21">
      <t>スウ</t>
    </rPh>
    <phoneticPr fontId="2"/>
  </si>
  <si>
    <t>定額による特別控除</t>
    <rPh sb="0" eb="2">
      <t>テイガク</t>
    </rPh>
    <rPh sb="5" eb="9">
      <t>トクベツコウジョ</t>
    </rPh>
    <phoneticPr fontId="2"/>
  </si>
  <si>
    <t>0.6kw以下）</t>
    <phoneticPr fontId="2"/>
  </si>
  <si>
    <t>（50㏄以下又は</t>
    <phoneticPr fontId="2"/>
  </si>
  <si>
    <t>（125㏄以下かつ</t>
    <phoneticPr fontId="2"/>
  </si>
  <si>
    <t>4.0kw以下）</t>
    <rPh sb="5" eb="7">
      <t>イカ</t>
    </rPh>
    <phoneticPr fontId="2"/>
  </si>
  <si>
    <t>（0.6kw以下）</t>
    <phoneticPr fontId="2"/>
  </si>
  <si>
    <t>特定原付</t>
    <rPh sb="0" eb="2">
      <t>トクテイ</t>
    </rPh>
    <rPh sb="2" eb="4">
      <t>ゲンツキ</t>
    </rPh>
    <phoneticPr fontId="2"/>
  </si>
  <si>
    <t>（90㏄以下又は</t>
    <phoneticPr fontId="2"/>
  </si>
  <si>
    <t>0.8kw以下）</t>
    <phoneticPr fontId="2"/>
  </si>
  <si>
    <t>（125㏄以下又は</t>
    <phoneticPr fontId="2"/>
  </si>
  <si>
    <t>1.0kw以下）</t>
    <phoneticPr fontId="2"/>
  </si>
  <si>
    <t>第二表　令和７年度市町村民税の特別徴収義務者数等</t>
    <rPh sb="0" eb="1">
      <t>ダイ</t>
    </rPh>
    <rPh sb="1" eb="2">
      <t>2</t>
    </rPh>
    <rPh sb="2" eb="3">
      <t>ヒョウ</t>
    </rPh>
    <rPh sb="9" eb="14">
      <t>シチョウソンミンゼイ</t>
    </rPh>
    <rPh sb="15" eb="17">
      <t>トクベツ</t>
    </rPh>
    <rPh sb="17" eb="19">
      <t>チョウシュウ</t>
    </rPh>
    <rPh sb="19" eb="21">
      <t>ギム</t>
    </rPh>
    <rPh sb="21" eb="22">
      <t>シャ</t>
    </rPh>
    <rPh sb="22" eb="23">
      <t>スウ</t>
    </rPh>
    <rPh sb="23" eb="24">
      <t>トウ</t>
    </rPh>
    <phoneticPr fontId="2"/>
  </si>
  <si>
    <t>第三表　令和７年度市町村民税の所得割額等</t>
    <rPh sb="0" eb="1">
      <t>ダイ</t>
    </rPh>
    <rPh sb="1" eb="2">
      <t>3</t>
    </rPh>
    <rPh sb="2" eb="3">
      <t>ヒョウ</t>
    </rPh>
    <rPh sb="9" eb="14">
      <t>シチョウソンミンゼイ</t>
    </rPh>
    <rPh sb="15" eb="19">
      <t>ショトクワリガク</t>
    </rPh>
    <rPh sb="19" eb="20">
      <t>ナド</t>
    </rPh>
    <phoneticPr fontId="2"/>
  </si>
  <si>
    <t>第三表　令和７年度市町村民税の所得割額等（つづき）</t>
    <rPh sb="0" eb="1">
      <t>ダイ</t>
    </rPh>
    <rPh sb="1" eb="2">
      <t>3</t>
    </rPh>
    <rPh sb="2" eb="3">
      <t>ヒョウ</t>
    </rPh>
    <rPh sb="9" eb="14">
      <t>シチョウソンミンゼイ</t>
    </rPh>
    <rPh sb="15" eb="19">
      <t>ショトクワリガク</t>
    </rPh>
    <rPh sb="19" eb="20">
      <t>ナド</t>
    </rPh>
    <phoneticPr fontId="2"/>
  </si>
  <si>
    <t>第三表　令和７年度市町村民税の所得割額等（つづき）</t>
    <rPh sb="0" eb="1">
      <t>ダイ</t>
    </rPh>
    <rPh sb="1" eb="2">
      <t>3</t>
    </rPh>
    <rPh sb="2" eb="3">
      <t>ヒョウ</t>
    </rPh>
    <rPh sb="7" eb="9">
      <t>ネンド</t>
    </rPh>
    <rPh sb="8" eb="9">
      <t>ド</t>
    </rPh>
    <rPh sb="9" eb="14">
      <t>シチョウソンミンゼイ</t>
    </rPh>
    <rPh sb="15" eb="19">
      <t>ショトクワリガク</t>
    </rPh>
    <rPh sb="19" eb="20">
      <t>トウ</t>
    </rPh>
    <phoneticPr fontId="2"/>
  </si>
  <si>
    <t>第三表　令和７年度市町村民税の所得割額等（つづき）</t>
    <rPh sb="0" eb="1">
      <t>ダイ</t>
    </rPh>
    <rPh sb="1" eb="2">
      <t>3</t>
    </rPh>
    <rPh sb="2" eb="3">
      <t>ヒョウ</t>
    </rPh>
    <rPh sb="9" eb="14">
      <t>シチョウソンミンゼイ</t>
    </rPh>
    <rPh sb="15" eb="19">
      <t>ショトクワリガク</t>
    </rPh>
    <rPh sb="19" eb="20">
      <t>トウ</t>
    </rPh>
    <phoneticPr fontId="2"/>
  </si>
  <si>
    <t>第三表　令和７年度市町村民税の所得割額等（つづき）</t>
    <rPh sb="0" eb="1">
      <t>ダイ</t>
    </rPh>
    <rPh sb="1" eb="2">
      <t>3</t>
    </rPh>
    <rPh sb="2" eb="3">
      <t>ヒョウ</t>
    </rPh>
    <rPh sb="9" eb="12">
      <t>シチョウソン</t>
    </rPh>
    <rPh sb="12" eb="13">
      <t>ミン</t>
    </rPh>
    <rPh sb="13" eb="14">
      <t>ゼイ</t>
    </rPh>
    <rPh sb="15" eb="20">
      <t>ショトクワリガクナド</t>
    </rPh>
    <phoneticPr fontId="2"/>
  </si>
  <si>
    <t>第四表　令和７年度市町村民税所得割の所得者別納税義務者数</t>
    <rPh sb="0" eb="1">
      <t>ダイ</t>
    </rPh>
    <rPh sb="1" eb="2">
      <t>4</t>
    </rPh>
    <rPh sb="2" eb="3">
      <t>ヒョウ</t>
    </rPh>
    <rPh sb="9" eb="12">
      <t>シチョウソン</t>
    </rPh>
    <rPh sb="12" eb="13">
      <t>ミン</t>
    </rPh>
    <rPh sb="13" eb="14">
      <t>ゼイ</t>
    </rPh>
    <rPh sb="14" eb="16">
      <t>ショトク</t>
    </rPh>
    <rPh sb="16" eb="17">
      <t>ワリ</t>
    </rPh>
    <rPh sb="18" eb="21">
      <t>ショトクシャ</t>
    </rPh>
    <rPh sb="21" eb="22">
      <t>ベツ</t>
    </rPh>
    <rPh sb="22" eb="24">
      <t>ノウゼイ</t>
    </rPh>
    <rPh sb="24" eb="27">
      <t>ギムシャ</t>
    </rPh>
    <rPh sb="27" eb="28">
      <t>カズ</t>
    </rPh>
    <phoneticPr fontId="2"/>
  </si>
  <si>
    <t>第五表　令和７年度給与所得の収入金額等</t>
    <rPh sb="0" eb="1">
      <t>ダイ</t>
    </rPh>
    <rPh sb="1" eb="2">
      <t>5</t>
    </rPh>
    <rPh sb="2" eb="3">
      <t>ヒョウ</t>
    </rPh>
    <rPh sb="9" eb="11">
      <t>キュウヨ</t>
    </rPh>
    <rPh sb="11" eb="13">
      <t>ショトク</t>
    </rPh>
    <rPh sb="14" eb="16">
      <t>シュウニュウ</t>
    </rPh>
    <rPh sb="16" eb="18">
      <t>キンガク</t>
    </rPh>
    <rPh sb="18" eb="19">
      <t>ナド</t>
    </rPh>
    <phoneticPr fontId="2"/>
  </si>
  <si>
    <t>第六表　令和７年度公的年金等に係る雑所得の収入金額等</t>
    <rPh sb="0" eb="1">
      <t>ダイ</t>
    </rPh>
    <rPh sb="1" eb="2">
      <t>6</t>
    </rPh>
    <rPh sb="2" eb="3">
      <t>ヒョウ</t>
    </rPh>
    <rPh sb="9" eb="11">
      <t>コウテキ</t>
    </rPh>
    <rPh sb="11" eb="14">
      <t>ネンキンナド</t>
    </rPh>
    <rPh sb="15" eb="16">
      <t>カカ</t>
    </rPh>
    <rPh sb="17" eb="20">
      <t>ザツショトク</t>
    </rPh>
    <rPh sb="21" eb="23">
      <t>シュウニュウ</t>
    </rPh>
    <rPh sb="23" eb="25">
      <t>キンガク</t>
    </rPh>
    <rPh sb="25" eb="26">
      <t>ナド</t>
    </rPh>
    <phoneticPr fontId="2"/>
  </si>
  <si>
    <t>第七表　令和７年度所得控除等の人員等</t>
    <rPh sb="0" eb="1">
      <t>ダイ</t>
    </rPh>
    <rPh sb="1" eb="2">
      <t>7</t>
    </rPh>
    <rPh sb="2" eb="3">
      <t>ヒョウ</t>
    </rPh>
    <rPh sb="9" eb="11">
      <t>ショトク</t>
    </rPh>
    <rPh sb="11" eb="14">
      <t>コウジョナド</t>
    </rPh>
    <rPh sb="15" eb="17">
      <t>ジンイン</t>
    </rPh>
    <rPh sb="17" eb="18">
      <t>ナド</t>
    </rPh>
    <phoneticPr fontId="2"/>
  </si>
  <si>
    <t>第七表　令和７年度所得控除等の人員等（つづき）</t>
    <rPh sb="0" eb="1">
      <t>ダイ</t>
    </rPh>
    <rPh sb="1" eb="2">
      <t>7</t>
    </rPh>
    <rPh sb="2" eb="3">
      <t>ヒョウ</t>
    </rPh>
    <rPh sb="9" eb="11">
      <t>ショトク</t>
    </rPh>
    <rPh sb="11" eb="14">
      <t>コウジョナド</t>
    </rPh>
    <rPh sb="15" eb="17">
      <t>ジンイン</t>
    </rPh>
    <rPh sb="17" eb="18">
      <t>ナド</t>
    </rPh>
    <phoneticPr fontId="2"/>
  </si>
  <si>
    <t>第九表　扶養親族等の人員別令和７年度納税義務者数</t>
    <rPh sb="0" eb="1">
      <t>ダイ</t>
    </rPh>
    <rPh sb="1" eb="2">
      <t>9</t>
    </rPh>
    <rPh sb="2" eb="3">
      <t>ヒョウ</t>
    </rPh>
    <rPh sb="4" eb="6">
      <t>フヨウ</t>
    </rPh>
    <rPh sb="6" eb="8">
      <t>シンゾク</t>
    </rPh>
    <rPh sb="8" eb="9">
      <t>トウ</t>
    </rPh>
    <rPh sb="10" eb="12">
      <t>ジンイン</t>
    </rPh>
    <rPh sb="12" eb="13">
      <t>ベツ</t>
    </rPh>
    <rPh sb="18" eb="20">
      <t>ノウゼイ</t>
    </rPh>
    <rPh sb="20" eb="23">
      <t>ギムシャ</t>
    </rPh>
    <rPh sb="23" eb="24">
      <t>カズ</t>
    </rPh>
    <phoneticPr fontId="2"/>
  </si>
  <si>
    <t>第十表　令和７年度青色申告者及び事業専従者数</t>
    <rPh sb="0" eb="1">
      <t>ダイ</t>
    </rPh>
    <rPh sb="1" eb="2">
      <t>10</t>
    </rPh>
    <rPh sb="2" eb="3">
      <t>ヒョウ</t>
    </rPh>
    <rPh sb="9" eb="11">
      <t>アオイロ</t>
    </rPh>
    <rPh sb="11" eb="14">
      <t>シンコクシャ</t>
    </rPh>
    <rPh sb="14" eb="15">
      <t>オヨ</t>
    </rPh>
    <rPh sb="16" eb="18">
      <t>ジギョウ</t>
    </rPh>
    <rPh sb="18" eb="21">
      <t>センジュウシャ</t>
    </rPh>
    <rPh sb="21" eb="22">
      <t>スウ</t>
    </rPh>
    <phoneticPr fontId="2"/>
  </si>
  <si>
    <t>第十二表　令和７年度軽自動車税の種類別課税台数（令和７年４月１日現在）</t>
    <rPh sb="0" eb="1">
      <t>ダイ</t>
    </rPh>
    <rPh sb="1" eb="3">
      <t>12</t>
    </rPh>
    <rPh sb="3" eb="4">
      <t>ヒョウ</t>
    </rPh>
    <rPh sb="10" eb="14">
      <t>ケイジドウシャ</t>
    </rPh>
    <rPh sb="14" eb="15">
      <t>ゼイ</t>
    </rPh>
    <rPh sb="16" eb="19">
      <t>シュルイベツ</t>
    </rPh>
    <rPh sb="19" eb="21">
      <t>カゼイ</t>
    </rPh>
    <rPh sb="21" eb="23">
      <t>ダイスウ</t>
    </rPh>
    <rPh sb="27" eb="28">
      <t>ネン</t>
    </rPh>
    <rPh sb="29" eb="30">
      <t>ガツ</t>
    </rPh>
    <rPh sb="31" eb="32">
      <t>ヒ</t>
    </rPh>
    <rPh sb="32" eb="34">
      <t>ゲンザイ</t>
    </rPh>
    <phoneticPr fontId="2"/>
  </si>
  <si>
    <t>第十二表　令和７年度軽自動車税の種類別課税台数（令和７年４月１日現在）（つづき）</t>
    <rPh sb="0" eb="1">
      <t>ダイ</t>
    </rPh>
    <rPh sb="1" eb="3">
      <t>12</t>
    </rPh>
    <rPh sb="3" eb="4">
      <t>ヒョウ</t>
    </rPh>
    <rPh sb="10" eb="14">
      <t>ケイジドウシャ</t>
    </rPh>
    <rPh sb="14" eb="15">
      <t>ゼイ</t>
    </rPh>
    <rPh sb="16" eb="19">
      <t>シュルイベツ</t>
    </rPh>
    <rPh sb="19" eb="21">
      <t>カゼイ</t>
    </rPh>
    <rPh sb="21" eb="23">
      <t>ダイスウ</t>
    </rPh>
    <rPh sb="27" eb="28">
      <t>ネン</t>
    </rPh>
    <rPh sb="28" eb="29">
      <t>ヘイネン</t>
    </rPh>
    <rPh sb="29" eb="30">
      <t>ガツ</t>
    </rPh>
    <rPh sb="31" eb="32">
      <t>ヒ</t>
    </rPh>
    <rPh sb="32" eb="34">
      <t>ゲンザイ</t>
    </rPh>
    <phoneticPr fontId="2"/>
  </si>
  <si>
    <t>第十二表　令和７年度軽自動車税の種類別課税台数（令和７年４月１日現在）（つづき）</t>
    <rPh sb="0" eb="1">
      <t>ダイ</t>
    </rPh>
    <rPh sb="1" eb="3">
      <t>12</t>
    </rPh>
    <rPh sb="3" eb="4">
      <t>ヒョウ</t>
    </rPh>
    <rPh sb="10" eb="14">
      <t>ケイジドウシャ</t>
    </rPh>
    <rPh sb="14" eb="15">
      <t>ゼイ</t>
    </rPh>
    <rPh sb="16" eb="19">
      <t>シュルイベツ</t>
    </rPh>
    <rPh sb="19" eb="21">
      <t>カゼイ</t>
    </rPh>
    <rPh sb="21" eb="23">
      <t>ダイスウ</t>
    </rPh>
    <rPh sb="27" eb="28">
      <t>ネン</t>
    </rPh>
    <rPh sb="29" eb="30">
      <t>ガツ</t>
    </rPh>
    <rPh sb="31" eb="32">
      <t>ヒ</t>
    </rPh>
    <rPh sb="32" eb="34">
      <t>ゲンザイ</t>
    </rPh>
    <phoneticPr fontId="2"/>
  </si>
  <si>
    <t>第八表　令和６年度退職所得の分離課税に係る所得割額等</t>
    <rPh sb="0" eb="1">
      <t>ダイ</t>
    </rPh>
    <rPh sb="1" eb="2">
      <t>8</t>
    </rPh>
    <rPh sb="2" eb="3">
      <t>ヒョウ</t>
    </rPh>
    <rPh sb="4" eb="6">
      <t>レイワ</t>
    </rPh>
    <rPh sb="9" eb="11">
      <t>タイショク</t>
    </rPh>
    <rPh sb="11" eb="13">
      <t>ショトク</t>
    </rPh>
    <rPh sb="14" eb="16">
      <t>ブンリ</t>
    </rPh>
    <rPh sb="16" eb="18">
      <t>カゼイ</t>
    </rPh>
    <rPh sb="19" eb="20">
      <t>カカ</t>
    </rPh>
    <rPh sb="21" eb="23">
      <t>ショトク</t>
    </rPh>
    <rPh sb="23" eb="25">
      <t>ワリガク</t>
    </rPh>
    <rPh sb="25" eb="26">
      <t>トウ</t>
    </rPh>
    <phoneticPr fontId="2"/>
  </si>
  <si>
    <t>令　　和　　６　　年　　度</t>
    <rPh sb="0" eb="1">
      <t>レイ</t>
    </rPh>
    <rPh sb="3" eb="4">
      <t>ワ</t>
    </rPh>
    <rPh sb="9" eb="10">
      <t>トシ</t>
    </rPh>
    <rPh sb="12" eb="13">
      <t>ド</t>
    </rPh>
    <phoneticPr fontId="2"/>
  </si>
  <si>
    <t>第十三表　令和６年度諸税現年課税分収入済額</t>
    <rPh sb="0" eb="1">
      <t>ダイ</t>
    </rPh>
    <rPh sb="1" eb="3">
      <t>13</t>
    </rPh>
    <rPh sb="3" eb="4">
      <t>ヒョウ</t>
    </rPh>
    <rPh sb="5" eb="7">
      <t>レイワ</t>
    </rPh>
    <rPh sb="10" eb="12">
      <t>ショゼイ</t>
    </rPh>
    <rPh sb="12" eb="14">
      <t>ゲンネン</t>
    </rPh>
    <rPh sb="14" eb="17">
      <t>カゼイブン</t>
    </rPh>
    <rPh sb="17" eb="19">
      <t>シュウニュウ</t>
    </rPh>
    <rPh sb="19" eb="20">
      <t>ズミ</t>
    </rPh>
    <rPh sb="20" eb="21">
      <t>ガク</t>
    </rPh>
    <phoneticPr fontId="2"/>
  </si>
  <si>
    <t>第十五表　令和７年度府民税の所得割額等</t>
    <rPh sb="0" eb="1">
      <t>ダイ</t>
    </rPh>
    <rPh sb="1" eb="3">
      <t>15</t>
    </rPh>
    <rPh sb="3" eb="4">
      <t>ヒョウ</t>
    </rPh>
    <rPh sb="10" eb="13">
      <t>フミンゼイ</t>
    </rPh>
    <rPh sb="14" eb="16">
      <t>ショトク</t>
    </rPh>
    <rPh sb="16" eb="18">
      <t>ワリガク</t>
    </rPh>
    <rPh sb="18" eb="19">
      <t>トウ</t>
    </rPh>
    <phoneticPr fontId="2"/>
  </si>
  <si>
    <t>第十五表　令和７年度府民税の所得割額等（つづき）</t>
  </si>
  <si>
    <t>第十四表　令和６年度市町村税の徴収に要した経費等</t>
  </si>
  <si>
    <t>第十四表　令和６年度市町村税の徴収に要した経費等（つづき）　</t>
  </si>
  <si>
    <t>第十四表　令和６年度市町村税の徴収に要した経費等（つづき）</t>
  </si>
  <si>
    <t>〔２〕 令和７年度 市町村税課税状況等の調</t>
    <rPh sb="4" eb="6">
      <t>レイワ</t>
    </rPh>
    <rPh sb="7" eb="9">
      <t>ネンド</t>
    </rPh>
    <rPh sb="8" eb="9">
      <t>ガンネン</t>
    </rPh>
    <rPh sb="10" eb="13">
      <t>シチョウソン</t>
    </rPh>
    <rPh sb="13" eb="14">
      <t>ゼイ</t>
    </rPh>
    <rPh sb="14" eb="15">
      <t>カ</t>
    </rPh>
    <rPh sb="15" eb="16">
      <t>ゼイ</t>
    </rPh>
    <rPh sb="16" eb="18">
      <t>ジョウキョウ</t>
    </rPh>
    <rPh sb="18" eb="19">
      <t>トウ</t>
    </rPh>
    <rPh sb="20" eb="21">
      <t>シラ</t>
    </rPh>
    <phoneticPr fontId="2"/>
  </si>
  <si>
    <t>2　令和６年度国民健康保険税（料）額等に関する調</t>
    <rPh sb="5" eb="7">
      <t>ネンド</t>
    </rPh>
    <rPh sb="6" eb="7">
      <t>ガンネン</t>
    </rPh>
    <rPh sb="7" eb="9">
      <t>コクミン</t>
    </rPh>
    <rPh sb="9" eb="11">
      <t>ケンコウ</t>
    </rPh>
    <rPh sb="11" eb="13">
      <t>ホケン</t>
    </rPh>
    <rPh sb="13" eb="14">
      <t>ゼイ</t>
    </rPh>
    <rPh sb="15" eb="16">
      <t>リョウ</t>
    </rPh>
    <rPh sb="17" eb="18">
      <t>ガク</t>
    </rPh>
    <rPh sb="18" eb="19">
      <t>トウ</t>
    </rPh>
    <rPh sb="20" eb="21">
      <t>カン</t>
    </rPh>
    <rPh sb="23" eb="24">
      <t>シラ</t>
    </rPh>
    <phoneticPr fontId="2"/>
  </si>
  <si>
    <t>2　令和６年度国民健康保険税（料）額等に関する調（つづき）</t>
  </si>
  <si>
    <t>2　令和６年度国民健康保険税（料）額等に関する調（つづき）</t>
    <rPh sb="5" eb="7">
      <t>ネンド</t>
    </rPh>
    <rPh sb="6" eb="7">
      <t>ガンネン</t>
    </rPh>
    <rPh sb="7" eb="9">
      <t>コクミン</t>
    </rPh>
    <rPh sb="9" eb="11">
      <t>ケンコウ</t>
    </rPh>
    <rPh sb="11" eb="13">
      <t>ホケン</t>
    </rPh>
    <rPh sb="13" eb="14">
      <t>ゼイ</t>
    </rPh>
    <rPh sb="15" eb="16">
      <t>リョウ</t>
    </rPh>
    <rPh sb="17" eb="19">
      <t>ガクナド</t>
    </rPh>
    <rPh sb="20" eb="21">
      <t>カン</t>
    </rPh>
    <rPh sb="23" eb="24">
      <t>チョウ</t>
    </rPh>
    <phoneticPr fontId="2"/>
  </si>
  <si>
    <t>3　令和６年度国民健康保険税（料）の課税（賦課）方法等に関する調（基礎課税（賦課）額に係る分）</t>
    <rPh sb="5" eb="7">
      <t>ネンド</t>
    </rPh>
    <rPh sb="6" eb="7">
      <t>ガンネン</t>
    </rPh>
    <rPh sb="7" eb="9">
      <t>コクミン</t>
    </rPh>
    <rPh sb="9" eb="11">
      <t>ケンコウ</t>
    </rPh>
    <rPh sb="11" eb="13">
      <t>ホケン</t>
    </rPh>
    <rPh sb="13" eb="14">
      <t>ゼイ</t>
    </rPh>
    <rPh sb="15" eb="16">
      <t>リョウ</t>
    </rPh>
    <rPh sb="18" eb="20">
      <t>カゼイ</t>
    </rPh>
    <rPh sb="21" eb="23">
      <t>フカ</t>
    </rPh>
    <rPh sb="24" eb="27">
      <t>ホウホウトウ</t>
    </rPh>
    <rPh sb="28" eb="29">
      <t>カン</t>
    </rPh>
    <rPh sb="31" eb="32">
      <t>シラ</t>
    </rPh>
    <rPh sb="33" eb="35">
      <t>キソ</t>
    </rPh>
    <rPh sb="35" eb="37">
      <t>カゼイ</t>
    </rPh>
    <rPh sb="38" eb="40">
      <t>フカ</t>
    </rPh>
    <rPh sb="41" eb="42">
      <t>ガク</t>
    </rPh>
    <rPh sb="43" eb="44">
      <t>カカ</t>
    </rPh>
    <rPh sb="45" eb="46">
      <t>ブン</t>
    </rPh>
    <phoneticPr fontId="2"/>
  </si>
  <si>
    <t>3　令和６年度国民健康保険税（料）の課税（賦課）方法等に関する調（後期高齢者支援金等課税（賦課）額に係る分）</t>
    <rPh sb="5" eb="7">
      <t>ネンド</t>
    </rPh>
    <rPh sb="6" eb="7">
      <t>ガンネン</t>
    </rPh>
    <rPh sb="7" eb="9">
      <t>コクミン</t>
    </rPh>
    <rPh sb="9" eb="11">
      <t>ケンコウ</t>
    </rPh>
    <rPh sb="11" eb="13">
      <t>ホケン</t>
    </rPh>
    <rPh sb="13" eb="14">
      <t>ゼイ</t>
    </rPh>
    <rPh sb="15" eb="16">
      <t>リョウ</t>
    </rPh>
    <rPh sb="18" eb="20">
      <t>カゼイ</t>
    </rPh>
    <rPh sb="21" eb="23">
      <t>フカ</t>
    </rPh>
    <rPh sb="24" eb="27">
      <t>ホウホウトウ</t>
    </rPh>
    <rPh sb="28" eb="29">
      <t>カン</t>
    </rPh>
    <rPh sb="31" eb="32">
      <t>シラ</t>
    </rPh>
    <rPh sb="33" eb="35">
      <t>コウキ</t>
    </rPh>
    <rPh sb="35" eb="38">
      <t>コウレイシャ</t>
    </rPh>
    <rPh sb="38" eb="42">
      <t>シエンキンナド</t>
    </rPh>
    <rPh sb="42" eb="44">
      <t>カゼイ</t>
    </rPh>
    <rPh sb="45" eb="47">
      <t>フカ</t>
    </rPh>
    <rPh sb="48" eb="49">
      <t>ガク</t>
    </rPh>
    <rPh sb="50" eb="51">
      <t>カカ</t>
    </rPh>
    <rPh sb="52" eb="53">
      <t>ブン</t>
    </rPh>
    <phoneticPr fontId="2"/>
  </si>
  <si>
    <t>3　令和６年度国民健康保険税（料）の課税（賦課）方法等に関する調（介護納付金課税（賦課）額に係る分）</t>
    <rPh sb="5" eb="7">
      <t>ネンド</t>
    </rPh>
    <rPh sb="6" eb="7">
      <t>ガンネン</t>
    </rPh>
    <rPh sb="7" eb="9">
      <t>コクミン</t>
    </rPh>
    <rPh sb="9" eb="11">
      <t>ケンコウ</t>
    </rPh>
    <rPh sb="11" eb="13">
      <t>ホケン</t>
    </rPh>
    <rPh sb="13" eb="14">
      <t>ゼイ</t>
    </rPh>
    <rPh sb="15" eb="16">
      <t>リョウ</t>
    </rPh>
    <rPh sb="18" eb="20">
      <t>カゼイ</t>
    </rPh>
    <rPh sb="21" eb="23">
      <t>フカ</t>
    </rPh>
    <rPh sb="24" eb="27">
      <t>ホウホウトウ</t>
    </rPh>
    <rPh sb="28" eb="29">
      <t>カン</t>
    </rPh>
    <rPh sb="31" eb="32">
      <t>シラ</t>
    </rPh>
    <rPh sb="33" eb="35">
      <t>カイゴ</t>
    </rPh>
    <rPh sb="35" eb="38">
      <t>ノウフキン</t>
    </rPh>
    <rPh sb="38" eb="40">
      <t>カゼイ</t>
    </rPh>
    <rPh sb="41" eb="43">
      <t>フカ</t>
    </rPh>
    <rPh sb="44" eb="45">
      <t>ガク</t>
    </rPh>
    <rPh sb="46" eb="47">
      <t>カカ</t>
    </rPh>
    <rPh sb="48" eb="49">
      <t>ブン</t>
    </rPh>
    <phoneticPr fontId="2"/>
  </si>
  <si>
    <t>〔３〕 令和７年度 市町村税課税状況等の調の概要</t>
    <rPh sb="4" eb="6">
      <t>レイワ</t>
    </rPh>
    <rPh sb="7" eb="9">
      <t>ネンド</t>
    </rPh>
    <rPh sb="8" eb="9">
      <t>ガンネン</t>
    </rPh>
    <rPh sb="10" eb="13">
      <t>シチョウソン</t>
    </rPh>
    <rPh sb="13" eb="14">
      <t>ゼイ</t>
    </rPh>
    <rPh sb="14" eb="15">
      <t>カ</t>
    </rPh>
    <rPh sb="15" eb="16">
      <t>ゼイ</t>
    </rPh>
    <rPh sb="16" eb="18">
      <t>ジョウキョウ</t>
    </rPh>
    <rPh sb="18" eb="19">
      <t>トウ</t>
    </rPh>
    <rPh sb="20" eb="21">
      <t>シラ</t>
    </rPh>
    <rPh sb="22" eb="24">
      <t>ガイヨウ</t>
    </rPh>
    <phoneticPr fontId="2"/>
  </si>
  <si>
    <t>令和７年度</t>
    <rPh sb="0" eb="2">
      <t>レイワ</t>
    </rPh>
    <rPh sb="3" eb="5">
      <t>ネンド</t>
    </rPh>
    <rPh sb="4" eb="5">
      <t>ガンネン</t>
    </rPh>
    <phoneticPr fontId="2"/>
  </si>
  <si>
    <t>令和７年度</t>
    <phoneticPr fontId="2"/>
  </si>
  <si>
    <t>令和６年度</t>
    <rPh sb="0" eb="2">
      <t>レイワ</t>
    </rPh>
    <rPh sb="3" eb="5">
      <t>ネンド</t>
    </rPh>
    <phoneticPr fontId="2"/>
  </si>
  <si>
    <t>令和７年度市町村税課税状況等の調の概要</t>
    <rPh sb="0" eb="2">
      <t>レイワ</t>
    </rPh>
    <rPh sb="3" eb="5">
      <t>ネンド</t>
    </rPh>
    <rPh sb="4" eb="5">
      <t>ガンネン</t>
    </rPh>
    <rPh sb="5" eb="7">
      <t>シチョウ</t>
    </rPh>
    <rPh sb="7" eb="9">
      <t>ソンゼイ</t>
    </rPh>
    <rPh sb="9" eb="11">
      <t>カゼイ</t>
    </rPh>
    <rPh sb="11" eb="14">
      <t>ジョウキョウトウ</t>
    </rPh>
    <rPh sb="15" eb="16">
      <t>シラベ</t>
    </rPh>
    <rPh sb="17" eb="19">
      <t>ガイヨウ</t>
    </rPh>
    <phoneticPr fontId="2"/>
  </si>
  <si>
    <t>第一種（50㏄以下又は0.6kw以下）</t>
    <rPh sb="0" eb="1">
      <t>ダイ</t>
    </rPh>
    <rPh sb="1" eb="3">
      <t>イッシュ</t>
    </rPh>
    <rPh sb="6" eb="9">
      <t>シーシーイカ</t>
    </rPh>
    <rPh sb="9" eb="10">
      <t>マタ</t>
    </rPh>
    <phoneticPr fontId="2"/>
  </si>
  <si>
    <t>第一種　特定原付</t>
    <rPh sb="0" eb="1">
      <t>ダイ</t>
    </rPh>
    <rPh sb="1" eb="3">
      <t>イッシュ</t>
    </rPh>
    <rPh sb="4" eb="6">
      <t>トクテイ</t>
    </rPh>
    <rPh sb="6" eb="8">
      <t>ゲンツキ</t>
    </rPh>
    <phoneticPr fontId="2"/>
  </si>
  <si>
    <t>第二種 乙（90㏄以下又は0.8kw以下）</t>
    <rPh sb="0" eb="1">
      <t>ダイ</t>
    </rPh>
    <rPh sb="1" eb="3">
      <t>ニシュ</t>
    </rPh>
    <rPh sb="4" eb="5">
      <t>オツ</t>
    </rPh>
    <rPh sb="8" eb="11">
      <t>シーシーイカ</t>
    </rPh>
    <rPh sb="11" eb="12">
      <t>マタ</t>
    </rPh>
    <phoneticPr fontId="2"/>
  </si>
  <si>
    <t>第二種 甲（125㏄以下又は1.0kw以下）</t>
    <rPh sb="4" eb="5">
      <t>コウ</t>
    </rPh>
    <rPh sb="9" eb="12">
      <t>シーシーイカ</t>
    </rPh>
    <rPh sb="12" eb="13">
      <t>マタ</t>
    </rPh>
    <phoneticPr fontId="2"/>
  </si>
  <si>
    <t>第十一表　令和６年度市町村民税の法人税割額等</t>
    <rPh sb="0" eb="1">
      <t>ダイ</t>
    </rPh>
    <rPh sb="1" eb="3">
      <t>11</t>
    </rPh>
    <rPh sb="3" eb="4">
      <t>ヒョウ</t>
    </rPh>
    <rPh sb="5" eb="7">
      <t>レイワ</t>
    </rPh>
    <rPh sb="10" eb="15">
      <t>シチョウソンミンゼイ</t>
    </rPh>
    <rPh sb="16" eb="19">
      <t>ホウジンゼイ</t>
    </rPh>
    <rPh sb="19" eb="21">
      <t>ワリガク</t>
    </rPh>
    <rPh sb="21" eb="22">
      <t>トウ</t>
    </rPh>
    <phoneticPr fontId="2"/>
  </si>
  <si>
    <t>1　令和６年度国民健康保険の加入者の状況に関する調（令和７年３月３１日現在）</t>
    <rPh sb="5" eb="7">
      <t>ネンド</t>
    </rPh>
    <rPh sb="6" eb="7">
      <t>ガンネン</t>
    </rPh>
    <rPh sb="7" eb="9">
      <t>コクミン</t>
    </rPh>
    <rPh sb="9" eb="11">
      <t>ケンコウ</t>
    </rPh>
    <rPh sb="11" eb="13">
      <t>ホケン</t>
    </rPh>
    <rPh sb="14" eb="17">
      <t>カニュウシャ</t>
    </rPh>
    <rPh sb="18" eb="20">
      <t>ジョウキョウ</t>
    </rPh>
    <rPh sb="21" eb="22">
      <t>カン</t>
    </rPh>
    <rPh sb="24" eb="25">
      <t>シラ</t>
    </rPh>
    <rPh sb="26" eb="28">
      <t>レイワ</t>
    </rPh>
    <rPh sb="29" eb="30">
      <t>ネン</t>
    </rPh>
    <rPh sb="31" eb="32">
      <t>ガツ</t>
    </rPh>
    <rPh sb="34" eb="35">
      <t>ヒ</t>
    </rPh>
    <rPh sb="35" eb="37">
      <t>ゲンザイ</t>
    </rPh>
    <phoneticPr fontId="2"/>
  </si>
  <si>
    <t>〔１〕令和７年度　市町村税課税状況等の調</t>
    <rPh sb="3" eb="5">
      <t>レイワ</t>
    </rPh>
    <phoneticPr fontId="2"/>
  </si>
  <si>
    <t>第一表　令和７年度　市町村民税等納税義務者数</t>
    <phoneticPr fontId="2"/>
  </si>
  <si>
    <t>第二表　令和７年度　市町村民税の特別徴収義務者数等</t>
    <phoneticPr fontId="2"/>
  </si>
  <si>
    <t>第三表　令和７年度　市町村民税の所得割額等</t>
    <phoneticPr fontId="2"/>
  </si>
  <si>
    <t>第四表　令和７年度　市町村民税所得割の所得者別納税義務者数</t>
    <phoneticPr fontId="2"/>
  </si>
  <si>
    <t>第五表　令和７年度　給与所得の収入金額等</t>
    <phoneticPr fontId="2"/>
  </si>
  <si>
    <t>第六表　令和７年度　公的年金等に係る雑所得の収入金額等</t>
    <phoneticPr fontId="2"/>
  </si>
  <si>
    <t>第七表　令和７年度　所得控除等の人員等</t>
    <phoneticPr fontId="2"/>
  </si>
  <si>
    <t>第八表　令和６年度　退職所得の分離課税に係る所得割額等</t>
    <phoneticPr fontId="2"/>
  </si>
  <si>
    <t>第九表　扶養親族等の人員別令和７年度納税義務者数</t>
    <phoneticPr fontId="2"/>
  </si>
  <si>
    <t>第十表　令和７年度　青色申告者及び事業専従者数</t>
    <phoneticPr fontId="2"/>
  </si>
  <si>
    <t>第十一表　令和６年度　市町村民税の法人税割額等</t>
    <phoneticPr fontId="2"/>
  </si>
  <si>
    <t>第十二表　令和７年度　軽自動車税の種類別課税台数（令和７年４月１日現在）</t>
    <phoneticPr fontId="2"/>
  </si>
  <si>
    <t>第十三表　令和６年度　諸税現年課税分収入済額</t>
    <phoneticPr fontId="2"/>
  </si>
  <si>
    <t>第十四表　令和６年度　市町村税の徴収に要した経費等</t>
    <phoneticPr fontId="2"/>
  </si>
  <si>
    <t>第十五表　令和７年度　府民税の所得割額等</t>
    <phoneticPr fontId="2"/>
  </si>
  <si>
    <t>〔２〕令和７年度　市町村税課税状況等の調（国民健康保険税（料）関係）</t>
    <phoneticPr fontId="2"/>
  </si>
  <si>
    <t>１　令和６年度　国民健康保険の加入者の状況に関する調（令和７年３月３１日現在）</t>
    <phoneticPr fontId="2"/>
  </si>
  <si>
    <t>２　令和６年度　国民健康保険税（料）額等に関する調</t>
    <phoneticPr fontId="2"/>
  </si>
  <si>
    <t>〔３〕令和７年度　市町村税課税状況等の調の概要</t>
    <phoneticPr fontId="2"/>
  </si>
  <si>
    <t xml:space="preserve">（注）この冊子は「令和７年度市町村税課税状況等の調」、「令和７年度市町村税課税状況等
</t>
    <phoneticPr fontId="2"/>
  </si>
  <si>
    <t>３　令和６年度　国民健康保険税（料）の課税（賦課）方法等に関する調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</si>
</sst>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_);[Red]\(#,##0\)"/>
    <numFmt numFmtId="178" formatCode="#,##0;&quot;▲ &quot;#,##0"/>
    <numFmt numFmtId="179" formatCode="0_ "/>
    <numFmt numFmtId="180" formatCode="0.0;&quot;△ &quot;0.0"/>
    <numFmt numFmtId="181" formatCode="#,##0.0;&quot;△ &quot;#,##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u/>
      <sz val="11"/>
      <color indexed="12"/>
      <name val="ＭＳ Ｐゴシック"/>
      <family val="3"/>
      <charset val="128"/>
    </font>
    <font>
      <sz val="8"/>
      <name val="ＭＳ Ｐゴシック"/>
      <family val="3"/>
      <charset val="128"/>
    </font>
    <font>
      <sz val="10.5"/>
      <name val="ＭＳ 明朝"/>
      <family val="1"/>
      <charset val="128"/>
    </font>
    <font>
      <sz val="10"/>
      <name val="ＭＳ Ｐゴシック"/>
      <family val="3"/>
      <charset val="128"/>
    </font>
    <font>
      <sz val="7"/>
      <name val="ＭＳ Ｐゴシック"/>
      <family val="3"/>
      <charset val="128"/>
    </font>
    <font>
      <sz val="24"/>
      <name val="ＭＳ Ｐゴシック"/>
      <family val="3"/>
      <charset val="128"/>
    </font>
    <font>
      <sz val="8.5"/>
      <name val="ＭＳ Ｐゴシック"/>
      <family val="3"/>
      <charset val="128"/>
    </font>
    <font>
      <sz val="11"/>
      <name val="ＭＳ 明朝"/>
      <family val="1"/>
      <charset val="128"/>
    </font>
    <font>
      <sz val="18"/>
      <name val="ＭＳ 明朝"/>
      <family val="1"/>
      <charset val="128"/>
    </font>
    <font>
      <sz val="20"/>
      <name val="ＭＳ 明朝"/>
      <family val="1"/>
      <charset val="128"/>
    </font>
    <font>
      <sz val="30"/>
      <name val="ＭＳ 明朝"/>
      <family val="1"/>
      <charset val="128"/>
    </font>
    <font>
      <sz val="11"/>
      <name val="ＭＳ ゴシック"/>
      <family val="3"/>
      <charset val="128"/>
    </font>
    <font>
      <sz val="24"/>
      <name val="ＭＳ Ｐ明朝"/>
      <family val="1"/>
      <charset val="128"/>
    </font>
    <font>
      <sz val="11"/>
      <color theme="1"/>
      <name val="ＭＳ Ｐゴシック"/>
      <family val="3"/>
      <charset val="128"/>
      <scheme val="minor"/>
    </font>
    <font>
      <sz val="7.5"/>
      <name val="ＭＳ Ｐゴシック"/>
      <family val="3"/>
      <charset val="128"/>
    </font>
    <font>
      <u/>
      <sz val="11"/>
      <color rgb="FF1D07E9"/>
      <name val="ＭＳ Ｐゴシック"/>
      <family val="3"/>
      <charset val="128"/>
    </font>
    <font>
      <sz val="9"/>
      <color theme="1"/>
      <name val="ＭＳ Ｐゴシック"/>
      <family val="3"/>
      <charset val="128"/>
    </font>
    <font>
      <sz val="11"/>
      <color theme="1"/>
      <name val="ＭＳ Ｐゴシック"/>
      <family val="3"/>
      <charset val="128"/>
    </font>
    <font>
      <b/>
      <sz val="9"/>
      <color theme="1"/>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221">
    <border>
      <left/>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double">
        <color indexed="64"/>
      </top>
      <bottom/>
      <diagonal/>
    </border>
    <border>
      <left style="thin">
        <color indexed="8"/>
      </left>
      <right style="thin">
        <color indexed="8"/>
      </right>
      <top style="thin">
        <color indexed="8"/>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style="medium">
        <color indexed="64"/>
      </right>
      <top/>
      <bottom/>
      <diagonal/>
    </border>
    <border>
      <left/>
      <right/>
      <top style="double">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8"/>
      </right>
      <top/>
      <bottom/>
      <diagonal/>
    </border>
    <border>
      <left style="medium">
        <color indexed="64"/>
      </left>
      <right style="medium">
        <color indexed="8"/>
      </right>
      <top style="double">
        <color indexed="64"/>
      </top>
      <bottom/>
      <diagonal/>
    </border>
    <border>
      <left style="medium">
        <color indexed="64"/>
      </left>
      <right style="medium">
        <color indexed="8"/>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style="medium">
        <color indexed="8"/>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style="double">
        <color indexed="64"/>
      </top>
      <bottom style="medium">
        <color indexed="64"/>
      </bottom>
      <diagonal/>
    </border>
    <border>
      <left style="medium">
        <color indexed="64"/>
      </left>
      <right style="medium">
        <color indexed="8"/>
      </right>
      <top style="double">
        <color indexed="64"/>
      </top>
      <bottom style="double">
        <color indexed="64"/>
      </bottom>
      <diagonal/>
    </border>
    <border>
      <left style="medium">
        <color indexed="8"/>
      </left>
      <right/>
      <top style="double">
        <color indexed="64"/>
      </top>
      <bottom style="double">
        <color indexed="64"/>
      </bottom>
      <diagonal/>
    </border>
    <border>
      <left style="medium">
        <color indexed="8"/>
      </left>
      <right style="thin">
        <color indexed="64"/>
      </right>
      <top style="double">
        <color indexed="64"/>
      </top>
      <bottom style="double">
        <color indexed="64"/>
      </bottom>
      <diagonal/>
    </border>
    <border>
      <left style="thin">
        <color indexed="64"/>
      </left>
      <right style="medium">
        <color indexed="8"/>
      </right>
      <top style="double">
        <color indexed="64"/>
      </top>
      <bottom style="double">
        <color indexed="64"/>
      </bottom>
      <diagonal/>
    </border>
    <border>
      <left style="medium">
        <color indexed="64"/>
      </left>
      <right style="medium">
        <color indexed="8"/>
      </right>
      <top style="double">
        <color indexed="64"/>
      </top>
      <bottom style="medium">
        <color indexed="64"/>
      </bottom>
      <diagonal/>
    </border>
    <border>
      <left style="medium">
        <color indexed="8"/>
      </left>
      <right style="thin">
        <color indexed="64"/>
      </right>
      <top style="double">
        <color indexed="64"/>
      </top>
      <bottom style="medium">
        <color indexed="64"/>
      </bottom>
      <diagonal/>
    </border>
    <border>
      <left style="thin">
        <color indexed="64"/>
      </left>
      <right style="medium">
        <color indexed="8"/>
      </right>
      <top style="double">
        <color indexed="64"/>
      </top>
      <bottom style="medium">
        <color indexed="64"/>
      </bottom>
      <diagonal/>
    </border>
    <border>
      <left style="thin">
        <color indexed="8"/>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8"/>
      </left>
      <right style="thin">
        <color indexed="64"/>
      </right>
      <top/>
      <bottom/>
      <diagonal/>
    </border>
    <border>
      <left style="thin">
        <color indexed="64"/>
      </left>
      <right style="medium">
        <color indexed="8"/>
      </right>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8"/>
      </left>
      <right style="thin">
        <color indexed="64"/>
      </right>
      <top style="double">
        <color indexed="64"/>
      </top>
      <bottom/>
      <diagonal/>
    </border>
    <border>
      <left style="thin">
        <color indexed="64"/>
      </left>
      <right style="medium">
        <color indexed="8"/>
      </right>
      <top style="double">
        <color indexed="64"/>
      </top>
      <bottom/>
      <diagonal/>
    </border>
    <border>
      <left style="thin">
        <color indexed="64"/>
      </left>
      <right/>
      <top style="double">
        <color indexed="64"/>
      </top>
      <bottom/>
      <diagonal/>
    </border>
    <border>
      <left style="medium">
        <color indexed="8"/>
      </left>
      <right style="thin">
        <color indexed="64"/>
      </right>
      <top/>
      <bottom style="thin">
        <color indexed="64"/>
      </bottom>
      <diagonal/>
    </border>
    <border>
      <left style="thin">
        <color indexed="64"/>
      </left>
      <right style="medium">
        <color indexed="8"/>
      </right>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style="thin">
        <color indexed="64"/>
      </left>
      <right style="medium">
        <color indexed="8"/>
      </right>
      <top style="thin">
        <color indexed="64"/>
      </top>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8"/>
      </left>
      <right style="medium">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top style="medium">
        <color indexed="64"/>
      </top>
      <bottom style="thin">
        <color indexed="8"/>
      </bottom>
      <diagonal/>
    </border>
    <border>
      <left style="thin">
        <color indexed="8"/>
      </left>
      <right style="medium">
        <color indexed="64"/>
      </right>
      <top/>
      <bottom/>
      <diagonal/>
    </border>
    <border>
      <left style="thin">
        <color indexed="8"/>
      </left>
      <right style="thin">
        <color indexed="64"/>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right style="thin">
        <color indexed="8"/>
      </right>
      <top/>
      <bottom style="medium">
        <color indexed="64"/>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right/>
      <top style="thin">
        <color indexed="8"/>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style="thin">
        <color indexed="8"/>
      </left>
      <right style="medium">
        <color indexed="64"/>
      </right>
      <top style="thin">
        <color indexed="8"/>
      </top>
      <bottom/>
      <diagonal/>
    </border>
    <border>
      <left/>
      <right style="medium">
        <color indexed="64"/>
      </right>
      <top style="medium">
        <color indexed="64"/>
      </top>
      <bottom style="thin">
        <color indexed="8"/>
      </bottom>
      <diagonal/>
    </border>
    <border>
      <left style="thin">
        <color indexed="64"/>
      </left>
      <right style="thin">
        <color indexed="8"/>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64"/>
      </top>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right style="thin">
        <color indexed="8"/>
      </right>
      <top/>
      <bottom style="thin">
        <color indexed="8"/>
      </bottom>
      <diagonal/>
    </border>
    <border>
      <left style="thin">
        <color indexed="8"/>
      </left>
      <right style="thin">
        <color indexed="8"/>
      </right>
      <top style="medium">
        <color indexed="64"/>
      </top>
      <bottom/>
      <diagonal/>
    </border>
    <border>
      <left/>
      <right style="thin">
        <color indexed="64"/>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medium">
        <color indexed="64"/>
      </left>
      <right/>
      <top style="thin">
        <color indexed="8"/>
      </top>
      <bottom/>
      <diagonal/>
    </border>
    <border>
      <left style="thin">
        <color indexed="8"/>
      </left>
      <right/>
      <top style="medium">
        <color indexed="64"/>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64"/>
      </bottom>
      <diagonal/>
    </border>
    <border>
      <left style="thin">
        <color indexed="64"/>
      </left>
      <right/>
      <top/>
      <bottom style="thin">
        <color indexed="8"/>
      </bottom>
      <diagonal/>
    </border>
    <border>
      <left style="medium">
        <color indexed="8"/>
      </left>
      <right style="thin">
        <color indexed="8"/>
      </right>
      <top style="medium">
        <color indexed="64"/>
      </top>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style="thin">
        <color indexed="8"/>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8"/>
      </bottom>
      <diagonal/>
    </border>
    <border>
      <left/>
      <right style="medium">
        <color indexed="64"/>
      </right>
      <top style="thin">
        <color indexed="8"/>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8"/>
      </bottom>
      <diagonal/>
    </border>
    <border>
      <left style="thin">
        <color indexed="64"/>
      </left>
      <right/>
      <top style="thin">
        <color indexed="8"/>
      </top>
      <bottom/>
      <diagonal/>
    </border>
    <border>
      <left style="thin">
        <color indexed="64"/>
      </left>
      <right/>
      <top/>
      <bottom style="thin">
        <color indexed="64"/>
      </bottom>
      <diagonal/>
    </border>
    <border>
      <left/>
      <right style="medium">
        <color indexed="64"/>
      </right>
      <top/>
      <bottom style="thin">
        <color indexed="64"/>
      </bottom>
      <diagonal/>
    </border>
  </borders>
  <cellStyleXfs count="67">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 fillId="0" borderId="0">
      <alignment vertical="center"/>
    </xf>
    <xf numFmtId="0" fontId="18" fillId="0" borderId="0"/>
    <xf numFmtId="0" fontId="18" fillId="0" borderId="0"/>
    <xf numFmtId="0" fontId="18"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262">
    <xf numFmtId="0" fontId="0" fillId="0" borderId="0" xfId="0"/>
    <xf numFmtId="0" fontId="4" fillId="0" borderId="0" xfId="37" applyFont="1" applyAlignment="1">
      <alignment horizontal="left" vertical="center" wrapText="1"/>
    </xf>
    <xf numFmtId="0" fontId="4" fillId="0" borderId="0" xfId="47" applyFont="1" applyAlignment="1">
      <alignment horizontal="left" vertical="center" wrapText="1"/>
    </xf>
    <xf numFmtId="0" fontId="1" fillId="0" borderId="0" xfId="0" applyFont="1" applyAlignment="1">
      <alignment vertical="center"/>
    </xf>
    <xf numFmtId="0" fontId="4" fillId="0" borderId="7" xfId="37" applyFont="1" applyBorder="1" applyAlignment="1">
      <alignment horizontal="left" vertical="center" wrapText="1"/>
    </xf>
    <xf numFmtId="178" fontId="1" fillId="0" borderId="0" xfId="0" applyNumberFormat="1" applyFont="1" applyAlignment="1">
      <alignment vertical="center" shrinkToFit="1"/>
    </xf>
    <xf numFmtId="0" fontId="7" fillId="0" borderId="0" xfId="0" applyFont="1"/>
    <xf numFmtId="0" fontId="4" fillId="0" borderId="1" xfId="32" applyFont="1" applyBorder="1" applyAlignment="1">
      <alignment horizontal="left" vertical="center" wrapText="1"/>
    </xf>
    <xf numFmtId="0" fontId="9" fillId="0" borderId="1" xfId="34" applyFont="1" applyBorder="1" applyAlignment="1">
      <alignment horizontal="left" vertical="center" wrapText="1"/>
    </xf>
    <xf numFmtId="0" fontId="4" fillId="0" borderId="1" xfId="41" applyFont="1" applyBorder="1" applyAlignment="1">
      <alignment horizontal="left" vertical="center" wrapText="1"/>
    </xf>
    <xf numFmtId="0" fontId="4" fillId="0" borderId="1" xfId="44" applyFont="1" applyBorder="1" applyAlignment="1">
      <alignment horizontal="left" vertical="center" wrapText="1"/>
    </xf>
    <xf numFmtId="0" fontId="4" fillId="0" borderId="1" xfId="47" applyFont="1" applyBorder="1" applyAlignment="1">
      <alignment horizontal="left" vertical="center" wrapText="1"/>
    </xf>
    <xf numFmtId="0" fontId="4" fillId="0" borderId="0" xfId="11" applyFont="1" applyAlignment="1">
      <alignment horizontal="center" vertical="center" shrinkToFit="1"/>
    </xf>
    <xf numFmtId="0" fontId="1" fillId="0" borderId="9" xfId="0" applyFont="1" applyBorder="1" applyAlignment="1">
      <alignment vertical="center"/>
    </xf>
    <xf numFmtId="0" fontId="1" fillId="0" borderId="0" xfId="0" applyFont="1" applyAlignment="1">
      <alignment horizontal="right"/>
    </xf>
    <xf numFmtId="177" fontId="4" fillId="0" borderId="33" xfId="62" applyNumberFormat="1" applyFont="1" applyBorder="1" applyAlignment="1">
      <alignment horizontal="distributed" vertical="center" wrapText="1"/>
    </xf>
    <xf numFmtId="0" fontId="12" fillId="0" borderId="0" xfId="0" applyFont="1"/>
    <xf numFmtId="0" fontId="1" fillId="0" borderId="0" xfId="0" applyFont="1" applyAlignment="1">
      <alignment horizontal="left" vertical="center"/>
    </xf>
    <xf numFmtId="0" fontId="1" fillId="0" borderId="0" xfId="0" applyFont="1" applyAlignment="1">
      <alignment horizontal="center" vertical="center"/>
    </xf>
    <xf numFmtId="0" fontId="4" fillId="0" borderId="0" xfId="41" applyFont="1" applyAlignment="1">
      <alignment horizontal="left" vertical="center" wrapText="1"/>
    </xf>
    <xf numFmtId="177" fontId="4" fillId="0" borderId="8" xfId="51" applyNumberFormat="1" applyFont="1" applyBorder="1" applyAlignment="1">
      <alignment horizontal="distributed" vertical="center" wrapText="1"/>
    </xf>
    <xf numFmtId="177" fontId="4" fillId="0" borderId="33" xfId="51" applyNumberFormat="1" applyFont="1" applyBorder="1" applyAlignment="1">
      <alignment horizontal="distributed" vertical="center" wrapText="1"/>
    </xf>
    <xf numFmtId="177" fontId="4" fillId="0" borderId="8" xfId="51" applyNumberFormat="1" applyFont="1" applyBorder="1" applyAlignment="1">
      <alignment vertical="center" wrapText="1"/>
    </xf>
    <xf numFmtId="177" fontId="4" fillId="0" borderId="33" xfId="51" applyNumberFormat="1" applyFont="1" applyBorder="1" applyAlignment="1">
      <alignment vertical="center" wrapText="1"/>
    </xf>
    <xf numFmtId="177" fontId="9" fillId="0" borderId="8" xfId="52" applyNumberFormat="1" applyFont="1" applyBorder="1" applyAlignment="1">
      <alignment horizontal="center" vertical="center" wrapText="1"/>
    </xf>
    <xf numFmtId="177" fontId="9" fillId="0" borderId="33" xfId="52" applyNumberFormat="1" applyFont="1" applyBorder="1" applyAlignment="1">
      <alignment horizontal="center" vertical="center" wrapText="1"/>
    </xf>
    <xf numFmtId="177" fontId="4" fillId="0" borderId="8" xfId="57" applyNumberFormat="1" applyFont="1" applyBorder="1" applyAlignment="1">
      <alignment horizontal="distributed" vertical="center" wrapText="1"/>
    </xf>
    <xf numFmtId="177" fontId="4" fillId="0" borderId="33" xfId="57" applyNumberFormat="1" applyFont="1" applyBorder="1" applyAlignment="1">
      <alignment horizontal="distributed" vertical="center" wrapText="1"/>
    </xf>
    <xf numFmtId="177" fontId="4" fillId="0" borderId="8" xfId="62" applyNumberFormat="1" applyFont="1" applyBorder="1" applyAlignment="1">
      <alignment horizontal="distributed" vertical="center" wrapText="1"/>
    </xf>
    <xf numFmtId="177" fontId="4" fillId="0" borderId="8" xfId="26" applyNumberFormat="1" applyFont="1" applyBorder="1" applyAlignment="1">
      <alignment horizontal="distributed" vertical="center" wrapText="1"/>
    </xf>
    <xf numFmtId="177" fontId="4" fillId="0" borderId="33" xfId="26" applyNumberFormat="1" applyFont="1" applyBorder="1" applyAlignment="1">
      <alignment horizontal="distributed" vertical="center" wrapText="1"/>
    </xf>
    <xf numFmtId="179" fontId="4" fillId="0" borderId="8" xfId="51" quotePrefix="1" applyNumberFormat="1" applyFont="1" applyBorder="1" applyAlignment="1">
      <alignment vertical="center" wrapText="1"/>
    </xf>
    <xf numFmtId="179" fontId="4" fillId="0" borderId="33" xfId="51" quotePrefix="1" applyNumberFormat="1" applyFont="1" applyBorder="1" applyAlignment="1">
      <alignment vertical="center" wrapText="1"/>
    </xf>
    <xf numFmtId="177" fontId="4" fillId="0" borderId="8" xfId="51" applyNumberFormat="1" applyFont="1" applyBorder="1" applyAlignment="1">
      <alignment horizontal="right" vertical="center" wrapText="1"/>
    </xf>
    <xf numFmtId="177" fontId="4" fillId="0" borderId="33" xfId="51" applyNumberFormat="1" applyFont="1" applyBorder="1" applyAlignment="1">
      <alignment horizontal="right" vertical="center" wrapText="1"/>
    </xf>
    <xf numFmtId="49" fontId="4" fillId="0" borderId="8" xfId="52" applyNumberFormat="1" applyFont="1" applyBorder="1" applyAlignment="1">
      <alignment horizontal="right" vertical="center" shrinkToFit="1"/>
    </xf>
    <xf numFmtId="49" fontId="4" fillId="0" borderId="33" xfId="52" applyNumberFormat="1" applyFont="1" applyBorder="1" applyAlignment="1">
      <alignment horizontal="right" vertical="center" shrinkToFit="1"/>
    </xf>
    <xf numFmtId="0" fontId="4" fillId="0" borderId="0" xfId="0" applyFont="1" applyAlignment="1">
      <alignment horizontal="distributed" wrapText="1"/>
    </xf>
    <xf numFmtId="0" fontId="4" fillId="0" borderId="33" xfId="0" applyFont="1" applyBorder="1" applyAlignment="1">
      <alignment horizontal="distributed" wrapText="1"/>
    </xf>
    <xf numFmtId="0" fontId="4" fillId="0" borderId="0" xfId="0" applyFont="1" applyAlignment="1">
      <alignment horizontal="distributed" vertical="center" wrapText="1"/>
    </xf>
    <xf numFmtId="0" fontId="4" fillId="0" borderId="33" xfId="0" applyFont="1" applyBorder="1" applyAlignment="1">
      <alignment horizontal="distributed" vertical="center" wrapText="1"/>
    </xf>
    <xf numFmtId="41" fontId="4" fillId="0" borderId="71" xfId="11" applyNumberFormat="1" applyFont="1" applyBorder="1" applyAlignment="1">
      <alignment horizontal="right" vertical="center" shrinkToFit="1"/>
    </xf>
    <xf numFmtId="41" fontId="4" fillId="0" borderId="74" xfId="11" applyNumberFormat="1" applyFont="1" applyBorder="1" applyAlignment="1">
      <alignment horizontal="right" vertical="center" shrinkToFit="1"/>
    </xf>
    <xf numFmtId="41" fontId="4" fillId="0" borderId="69" xfId="11" applyNumberFormat="1" applyFont="1" applyBorder="1" applyAlignment="1">
      <alignment horizontal="right" vertical="center" shrinkToFit="1"/>
    </xf>
    <xf numFmtId="41" fontId="4" fillId="0" borderId="73" xfId="11" applyNumberFormat="1" applyFont="1" applyBorder="1" applyAlignment="1">
      <alignment horizontal="right" vertical="center" shrinkToFit="1"/>
    </xf>
    <xf numFmtId="41" fontId="4" fillId="0" borderId="75" xfId="11" applyNumberFormat="1" applyFont="1" applyBorder="1" applyAlignment="1">
      <alignment horizontal="right" vertical="center" shrinkToFit="1"/>
    </xf>
    <xf numFmtId="41" fontId="4" fillId="0" borderId="78" xfId="11" applyNumberFormat="1" applyFont="1" applyBorder="1" applyAlignment="1">
      <alignment horizontal="right" vertical="center" shrinkToFit="1"/>
    </xf>
    <xf numFmtId="41" fontId="4" fillId="0" borderId="81" xfId="11" applyNumberFormat="1" applyFont="1" applyBorder="1" applyAlignment="1">
      <alignment horizontal="right" vertical="center" shrinkToFit="1"/>
    </xf>
    <xf numFmtId="41" fontId="4" fillId="0" borderId="79" xfId="11" applyNumberFormat="1" applyFont="1" applyBorder="1" applyAlignment="1">
      <alignment horizontal="right" vertical="center" shrinkToFit="1"/>
    </xf>
    <xf numFmtId="41" fontId="4" fillId="0" borderId="82" xfId="11" applyNumberFormat="1" applyFont="1" applyBorder="1" applyAlignment="1">
      <alignment horizontal="right" vertical="center" shrinkToFit="1"/>
    </xf>
    <xf numFmtId="41" fontId="4" fillId="0" borderId="77" xfId="11" applyNumberFormat="1" applyFont="1" applyBorder="1" applyAlignment="1">
      <alignment horizontal="right" vertical="center" shrinkToFit="1"/>
    </xf>
    <xf numFmtId="41" fontId="4" fillId="0" borderId="68" xfId="11" applyNumberFormat="1" applyFont="1" applyBorder="1" applyAlignment="1">
      <alignment horizontal="distributed" vertical="center" shrinkToFit="1"/>
    </xf>
    <xf numFmtId="41" fontId="4" fillId="0" borderId="0" xfId="11" applyNumberFormat="1" applyFont="1" applyAlignment="1">
      <alignment horizontal="right" vertical="center" shrinkToFit="1"/>
    </xf>
    <xf numFmtId="41" fontId="4" fillId="0" borderId="8" xfId="11" applyNumberFormat="1" applyFont="1" applyBorder="1" applyAlignment="1">
      <alignment horizontal="right" vertical="center" shrinkToFit="1"/>
    </xf>
    <xf numFmtId="41" fontId="4" fillId="0" borderId="33" xfId="11" applyNumberFormat="1" applyFont="1" applyBorder="1" applyAlignment="1">
      <alignment horizontal="right" vertical="center" shrinkToFit="1"/>
    </xf>
    <xf numFmtId="41" fontId="4" fillId="0" borderId="76" xfId="11" applyNumberFormat="1" applyFont="1" applyBorder="1" applyAlignment="1">
      <alignment horizontal="distributed" vertical="center" shrinkToFit="1"/>
    </xf>
    <xf numFmtId="41" fontId="1" fillId="0" borderId="0" xfId="0" applyNumberFormat="1" applyFont="1" applyAlignment="1">
      <alignment vertical="center" shrinkToFit="1"/>
    </xf>
    <xf numFmtId="0" fontId="16" fillId="0" borderId="0" xfId="0" applyFont="1" applyAlignment="1">
      <alignment vertical="top" wrapText="1"/>
    </xf>
    <xf numFmtId="0" fontId="16" fillId="0" borderId="0" xfId="0" applyFont="1" applyAlignment="1">
      <alignment wrapText="1"/>
    </xf>
    <xf numFmtId="0" fontId="16" fillId="0" borderId="0" xfId="0" applyFont="1"/>
    <xf numFmtId="0" fontId="17" fillId="0" borderId="0" xfId="0" applyFont="1"/>
    <xf numFmtId="0" fontId="1" fillId="0" borderId="25" xfId="6" applyBorder="1" applyAlignment="1">
      <alignment horizontal="center" vertical="center"/>
    </xf>
    <xf numFmtId="0" fontId="1" fillId="0" borderId="0" xfId="6">
      <alignment vertical="center"/>
    </xf>
    <xf numFmtId="176" fontId="1" fillId="0" borderId="0" xfId="6" applyNumberFormat="1">
      <alignment vertical="center"/>
    </xf>
    <xf numFmtId="177" fontId="1" fillId="0" borderId="0" xfId="6" applyNumberFormat="1">
      <alignment vertical="center"/>
    </xf>
    <xf numFmtId="180" fontId="1" fillId="0" borderId="0" xfId="6" applyNumberFormat="1">
      <alignment vertical="center"/>
    </xf>
    <xf numFmtId="177" fontId="1" fillId="0" borderId="25" xfId="6" applyNumberFormat="1" applyBorder="1" applyAlignment="1">
      <alignment horizontal="center" vertical="center"/>
    </xf>
    <xf numFmtId="180" fontId="1" fillId="0" borderId="25" xfId="6" applyNumberFormat="1" applyBorder="1" applyAlignment="1">
      <alignment horizontal="center" vertical="center"/>
    </xf>
    <xf numFmtId="177" fontId="1" fillId="2" borderId="25" xfId="6" applyNumberFormat="1" applyFill="1" applyBorder="1">
      <alignment vertical="center"/>
    </xf>
    <xf numFmtId="180" fontId="1" fillId="0" borderId="25" xfId="6" applyNumberFormat="1" applyBorder="1">
      <alignment vertical="center"/>
    </xf>
    <xf numFmtId="0" fontId="1" fillId="0" borderId="0" xfId="6" applyAlignment="1">
      <alignment horizontal="center" vertical="center"/>
    </xf>
    <xf numFmtId="177" fontId="1" fillId="0" borderId="25" xfId="6" applyNumberFormat="1" applyBorder="1">
      <alignment vertical="center"/>
    </xf>
    <xf numFmtId="0" fontId="1" fillId="0" borderId="16" xfId="6" applyBorder="1" applyAlignment="1">
      <alignment horizontal="center" vertical="center"/>
    </xf>
    <xf numFmtId="0" fontId="1" fillId="0" borderId="20" xfId="6" applyBorder="1" applyAlignment="1">
      <alignment horizontal="center" vertical="center"/>
    </xf>
    <xf numFmtId="0" fontId="1" fillId="0" borderId="16" xfId="6" applyBorder="1">
      <alignment vertical="center"/>
    </xf>
    <xf numFmtId="0" fontId="1" fillId="0" borderId="20" xfId="6" applyBorder="1">
      <alignment vertical="center"/>
    </xf>
    <xf numFmtId="0" fontId="1" fillId="0" borderId="0" xfId="6" applyAlignment="1">
      <alignment vertical="center" wrapText="1"/>
    </xf>
    <xf numFmtId="0" fontId="1" fillId="0" borderId="0" xfId="6" applyAlignment="1">
      <alignment horizontal="left" vertical="center"/>
    </xf>
    <xf numFmtId="180" fontId="1" fillId="0" borderId="0" xfId="6" applyNumberFormat="1" applyAlignment="1">
      <alignment horizontal="right" vertical="center"/>
    </xf>
    <xf numFmtId="180" fontId="1" fillId="0" borderId="25" xfId="6" applyNumberFormat="1" applyBorder="1" applyAlignment="1">
      <alignment horizontal="right" vertical="center"/>
    </xf>
    <xf numFmtId="181" fontId="1" fillId="0" borderId="25" xfId="6" applyNumberFormat="1" applyBorder="1" applyAlignment="1">
      <alignment horizontal="right" vertical="center"/>
    </xf>
    <xf numFmtId="177" fontId="1" fillId="2" borderId="206" xfId="6" applyNumberFormat="1" applyFill="1" applyBorder="1" applyAlignment="1">
      <alignment horizontal="right" vertical="center"/>
    </xf>
    <xf numFmtId="177" fontId="1" fillId="0" borderId="206" xfId="6" applyNumberFormat="1" applyBorder="1" applyAlignment="1">
      <alignment horizontal="right" vertical="center"/>
    </xf>
    <xf numFmtId="0" fontId="1" fillId="0" borderId="0" xfId="6" applyAlignment="1">
      <alignment vertical="top"/>
    </xf>
    <xf numFmtId="0" fontId="1" fillId="0" borderId="0" xfId="6" applyAlignment="1">
      <alignment vertical="top" wrapText="1"/>
    </xf>
    <xf numFmtId="0" fontId="1" fillId="0" borderId="63" xfId="11" applyFont="1" applyBorder="1" applyAlignment="1">
      <alignment vertical="center" wrapText="1"/>
    </xf>
    <xf numFmtId="0" fontId="1" fillId="0" borderId="2" xfId="11" applyFont="1" applyBorder="1" applyAlignment="1">
      <alignment vertical="center" wrapText="1"/>
    </xf>
    <xf numFmtId="0" fontId="6" fillId="0" borderId="2" xfId="11" applyFont="1" applyBorder="1" applyAlignment="1">
      <alignment horizontal="center" wrapText="1"/>
    </xf>
    <xf numFmtId="0" fontId="19" fillId="0" borderId="64" xfId="11" applyFont="1" applyBorder="1" applyAlignment="1">
      <alignment horizontal="center" vertical="top" wrapText="1"/>
    </xf>
    <xf numFmtId="0" fontId="4" fillId="0" borderId="68" xfId="11" applyFont="1" applyBorder="1" applyAlignment="1">
      <alignment horizontal="distributed" vertical="center" shrinkToFit="1"/>
    </xf>
    <xf numFmtId="0" fontId="4" fillId="0" borderId="76" xfId="11" applyFont="1" applyBorder="1" applyAlignment="1">
      <alignment horizontal="distributed" vertical="center" shrinkToFit="1"/>
    </xf>
    <xf numFmtId="0" fontId="1" fillId="0" borderId="0" xfId="0" applyFont="1" applyAlignment="1">
      <alignment vertical="center" shrinkToFit="1"/>
    </xf>
    <xf numFmtId="177" fontId="1" fillId="0" borderId="0" xfId="0" applyNumberFormat="1" applyFont="1" applyAlignment="1">
      <alignment vertical="center" shrinkToFit="1"/>
    </xf>
    <xf numFmtId="178" fontId="1" fillId="0" borderId="0" xfId="0" applyNumberFormat="1" applyFont="1" applyAlignment="1">
      <alignment vertical="center"/>
    </xf>
    <xf numFmtId="0" fontId="1" fillId="0" borderId="0" xfId="0" applyFont="1" applyAlignment="1">
      <alignment vertical="center" wrapText="1"/>
    </xf>
    <xf numFmtId="178" fontId="1" fillId="0" borderId="0" xfId="0" applyNumberFormat="1" applyFont="1" applyAlignment="1">
      <alignment horizontal="right" vertical="center" shrinkToFit="1"/>
    </xf>
    <xf numFmtId="0" fontId="1" fillId="0" borderId="0" xfId="0" applyFont="1" applyAlignment="1">
      <alignment horizontal="right" vertical="center"/>
    </xf>
    <xf numFmtId="0" fontId="1" fillId="0" borderId="8" xfId="0" applyFont="1" applyBorder="1" applyAlignment="1">
      <alignment horizontal="distributed" vertical="center"/>
    </xf>
    <xf numFmtId="0" fontId="1" fillId="0" borderId="33" xfId="0" applyFont="1" applyBorder="1" applyAlignment="1">
      <alignment horizontal="distributed" vertical="center"/>
    </xf>
    <xf numFmtId="178" fontId="1" fillId="0" borderId="8" xfId="0" applyNumberFormat="1" applyFont="1" applyBorder="1" applyAlignment="1">
      <alignment horizontal="distributed" vertical="center" shrinkToFit="1"/>
    </xf>
    <xf numFmtId="178" fontId="1" fillId="0" borderId="33" xfId="0" applyNumberFormat="1" applyFont="1" applyBorder="1" applyAlignment="1">
      <alignment horizontal="distributed" vertical="center" shrinkToFit="1"/>
    </xf>
    <xf numFmtId="177" fontId="1" fillId="0" borderId="33" xfId="0" applyNumberFormat="1" applyFont="1" applyBorder="1" applyAlignment="1">
      <alignment horizontal="distributed" vertical="center" shrinkToFit="1"/>
    </xf>
    <xf numFmtId="177" fontId="1" fillId="0" borderId="8" xfId="0" applyNumberFormat="1" applyFont="1" applyBorder="1" applyAlignment="1">
      <alignment horizontal="distributed" vertical="center" shrinkToFit="1"/>
    </xf>
    <xf numFmtId="0" fontId="1" fillId="0" borderId="0" xfId="0" applyFont="1" applyAlignment="1">
      <alignment horizontal="center" vertical="center" shrinkToFit="1"/>
    </xf>
    <xf numFmtId="0" fontId="1" fillId="0" borderId="9" xfId="0" applyFont="1" applyBorder="1" applyAlignment="1">
      <alignment horizontal="center" vertical="center" shrinkToFit="1"/>
    </xf>
    <xf numFmtId="41" fontId="4" fillId="0" borderId="51" xfId="11" applyNumberFormat="1" applyFont="1" applyBorder="1" applyAlignment="1">
      <alignment horizontal="right" vertical="center" shrinkToFit="1"/>
    </xf>
    <xf numFmtId="177" fontId="4" fillId="0" borderId="8" xfId="11" applyNumberFormat="1" applyFont="1" applyBorder="1" applyAlignment="1">
      <alignment horizontal="right" vertical="center" shrinkToFit="1"/>
    </xf>
    <xf numFmtId="177" fontId="4" fillId="0" borderId="33" xfId="11" applyNumberFormat="1" applyFont="1" applyBorder="1" applyAlignment="1">
      <alignment horizontal="right" vertical="center" shrinkToFit="1"/>
    </xf>
    <xf numFmtId="0" fontId="4" fillId="0" borderId="83" xfId="11" applyFont="1" applyBorder="1" applyAlignment="1">
      <alignment horizontal="distributed" vertical="center" shrinkToFit="1"/>
    </xf>
    <xf numFmtId="0" fontId="4" fillId="0" borderId="88" xfId="11" applyFont="1" applyBorder="1" applyAlignment="1">
      <alignment horizontal="distributed" vertical="center" shrinkToFit="1"/>
    </xf>
    <xf numFmtId="178" fontId="1" fillId="0" borderId="0" xfId="0" applyNumberFormat="1" applyFont="1" applyAlignment="1">
      <alignment horizontal="center" vertical="center"/>
    </xf>
    <xf numFmtId="177" fontId="4" fillId="0" borderId="0" xfId="37" applyNumberFormat="1" applyFont="1" applyAlignment="1">
      <alignment horizontal="distributed" vertical="center" wrapText="1"/>
    </xf>
    <xf numFmtId="177" fontId="4" fillId="0" borderId="8" xfId="40" applyNumberFormat="1" applyFont="1" applyBorder="1" applyAlignment="1">
      <alignment horizontal="distributed" vertical="center" wrapText="1"/>
    </xf>
    <xf numFmtId="177" fontId="4" fillId="0" borderId="33" xfId="40" applyNumberFormat="1" applyFont="1" applyBorder="1" applyAlignment="1">
      <alignment horizontal="distributed" vertical="center" wrapText="1"/>
    </xf>
    <xf numFmtId="177" fontId="4" fillId="0" borderId="0" xfId="47" applyNumberFormat="1" applyFont="1" applyAlignment="1">
      <alignment horizontal="distributed" vertical="center" wrapText="1"/>
    </xf>
    <xf numFmtId="177" fontId="4" fillId="0" borderId="8" xfId="47" applyNumberFormat="1" applyFont="1" applyBorder="1" applyAlignment="1">
      <alignment horizontal="distributed" vertical="center" wrapText="1"/>
    </xf>
    <xf numFmtId="177" fontId="4" fillId="0" borderId="33" xfId="47" applyNumberFormat="1" applyFont="1" applyBorder="1" applyAlignment="1">
      <alignment horizontal="distributed" vertical="center" wrapText="1"/>
    </xf>
    <xf numFmtId="0" fontId="1" fillId="0" borderId="8" xfId="0" applyFont="1" applyBorder="1" applyAlignment="1">
      <alignment horizontal="left" vertical="center"/>
    </xf>
    <xf numFmtId="177" fontId="4" fillId="0" borderId="8" xfId="41" applyNumberFormat="1" applyFont="1" applyBorder="1" applyAlignment="1">
      <alignment horizontal="center" vertical="center" wrapText="1"/>
    </xf>
    <xf numFmtId="177" fontId="4" fillId="0" borderId="33" xfId="41" applyNumberFormat="1" applyFont="1" applyBorder="1" applyAlignment="1">
      <alignment horizontal="center" vertical="center" wrapText="1"/>
    </xf>
    <xf numFmtId="177" fontId="4" fillId="0" borderId="0" xfId="47" applyNumberFormat="1" applyFont="1" applyAlignment="1">
      <alignment horizontal="distributed" vertical="center"/>
    </xf>
    <xf numFmtId="177" fontId="1" fillId="0" borderId="8" xfId="0" applyNumberFormat="1" applyFont="1" applyBorder="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distributed" vertical="center"/>
    </xf>
    <xf numFmtId="177" fontId="4" fillId="0" borderId="0" xfId="36" applyNumberFormat="1" applyFont="1" applyAlignment="1">
      <alignment horizontal="right" vertical="center" wrapText="1"/>
    </xf>
    <xf numFmtId="177" fontId="6" fillId="0" borderId="0" xfId="47" applyNumberFormat="1" applyFont="1" applyAlignment="1">
      <alignment horizontal="distributed" vertical="center"/>
    </xf>
    <xf numFmtId="177" fontId="4" fillId="0" borderId="8" xfId="47" applyNumberFormat="1" applyFont="1" applyBorder="1" applyAlignment="1">
      <alignment horizontal="right" vertical="center" wrapText="1"/>
    </xf>
    <xf numFmtId="177" fontId="4" fillId="0" borderId="0" xfId="47" applyNumberFormat="1" applyFont="1" applyAlignment="1">
      <alignment horizontal="right" vertical="center" wrapText="1"/>
    </xf>
    <xf numFmtId="177" fontId="4" fillId="0" borderId="33" xfId="47" applyNumberFormat="1" applyFont="1" applyBorder="1" applyAlignment="1">
      <alignment horizontal="right" vertical="center" wrapText="1"/>
    </xf>
    <xf numFmtId="41" fontId="4" fillId="0" borderId="89" xfId="11" applyNumberFormat="1" applyFont="1" applyBorder="1" applyAlignment="1">
      <alignment horizontal="distributed" vertical="center" shrinkToFit="1"/>
    </xf>
    <xf numFmtId="41" fontId="4" fillId="0" borderId="93" xfId="11" applyNumberFormat="1" applyFont="1" applyBorder="1" applyAlignment="1">
      <alignment horizontal="distributed" vertical="center" shrinkToFit="1"/>
    </xf>
    <xf numFmtId="177" fontId="4" fillId="0" borderId="8" xfId="24" applyNumberFormat="1" applyFont="1" applyBorder="1" applyAlignment="1">
      <alignment horizontal="center" vertical="center" wrapText="1"/>
    </xf>
    <xf numFmtId="177" fontId="4" fillId="0" borderId="33" xfId="24" applyNumberFormat="1" applyFont="1" applyBorder="1" applyAlignment="1">
      <alignment horizontal="center" vertical="center" wrapText="1"/>
    </xf>
    <xf numFmtId="177" fontId="4" fillId="0" borderId="8" xfId="25" applyNumberFormat="1" applyFont="1" applyBorder="1" applyAlignment="1">
      <alignment horizontal="distributed" vertical="center" wrapText="1"/>
    </xf>
    <xf numFmtId="177" fontId="4" fillId="0" borderId="33" xfId="25" applyNumberFormat="1" applyFont="1" applyBorder="1" applyAlignment="1">
      <alignment horizontal="distributed" vertical="center" wrapText="1"/>
    </xf>
    <xf numFmtId="0" fontId="1" fillId="0" borderId="33" xfId="0" applyFont="1" applyBorder="1" applyAlignment="1">
      <alignment horizontal="right" vertical="center"/>
    </xf>
    <xf numFmtId="0" fontId="1" fillId="0" borderId="0" xfId="0" applyFont="1" applyAlignment="1">
      <alignment horizontal="center" vertical="top" wrapText="1"/>
    </xf>
    <xf numFmtId="0" fontId="1" fillId="0" borderId="0" xfId="0" applyFont="1"/>
    <xf numFmtId="0" fontId="1" fillId="0" borderId="0" xfId="0" applyFont="1" applyAlignment="1">
      <alignment vertical="top" wrapText="1"/>
    </xf>
    <xf numFmtId="0" fontId="20" fillId="0" borderId="0" xfId="1" applyFont="1" applyAlignment="1" applyProtection="1"/>
    <xf numFmtId="0" fontId="20" fillId="0" borderId="0" xfId="0" applyFont="1"/>
    <xf numFmtId="0" fontId="0" fillId="0" borderId="0" xfId="0" applyAlignment="1">
      <alignment vertical="center"/>
    </xf>
    <xf numFmtId="0" fontId="5" fillId="0" borderId="0" xfId="1" applyAlignment="1" applyProtection="1"/>
    <xf numFmtId="0" fontId="1" fillId="0" borderId="35" xfId="0" applyFont="1" applyBorder="1" applyAlignment="1">
      <alignment horizontal="distributed" vertical="center"/>
    </xf>
    <xf numFmtId="177" fontId="4" fillId="0" borderId="25" xfId="47" applyNumberFormat="1" applyFont="1" applyBorder="1" applyAlignment="1">
      <alignment horizontal="distributed" vertical="center" wrapText="1"/>
    </xf>
    <xf numFmtId="177" fontId="4" fillId="0" borderId="26" xfId="47" applyNumberFormat="1" applyFont="1" applyBorder="1" applyAlignment="1">
      <alignment horizontal="distributed" vertical="center" wrapText="1"/>
    </xf>
    <xf numFmtId="0" fontId="1" fillId="0" borderId="2" xfId="11" applyFont="1" applyBorder="1" applyAlignment="1">
      <alignment horizontal="center" vertical="center" wrapText="1"/>
    </xf>
    <xf numFmtId="0" fontId="1" fillId="0" borderId="31" xfId="0" applyFont="1" applyBorder="1" applyAlignment="1">
      <alignment horizontal="distributed" vertical="center"/>
    </xf>
    <xf numFmtId="177" fontId="0" fillId="0" borderId="25" xfId="6" applyNumberFormat="1" applyFont="1" applyBorder="1" applyAlignment="1">
      <alignment horizontal="center" vertical="center"/>
    </xf>
    <xf numFmtId="0" fontId="0" fillId="0" borderId="0" xfId="6" applyFont="1">
      <alignment vertical="center"/>
    </xf>
    <xf numFmtId="178" fontId="0" fillId="0" borderId="0" xfId="0" applyNumberFormat="1" applyAlignment="1">
      <alignment vertical="center"/>
    </xf>
    <xf numFmtId="177" fontId="4" fillId="0" borderId="38" xfId="42" applyNumberFormat="1" applyFont="1" applyBorder="1" applyAlignment="1">
      <alignment horizontal="right" vertical="center" shrinkToFit="1"/>
    </xf>
    <xf numFmtId="0" fontId="4" fillId="0" borderId="57" xfId="0" applyFont="1" applyBorder="1" applyAlignment="1">
      <alignment horizontal="distributed" wrapText="1"/>
    </xf>
    <xf numFmtId="0" fontId="1" fillId="0" borderId="138" xfId="0" applyFont="1" applyBorder="1" applyAlignment="1">
      <alignment vertical="center"/>
    </xf>
    <xf numFmtId="0" fontId="1" fillId="0" borderId="35" xfId="0" applyFont="1" applyBorder="1" applyAlignment="1">
      <alignment vertical="center"/>
    </xf>
    <xf numFmtId="0" fontId="4" fillId="0" borderId="16" xfId="0" applyFont="1" applyBorder="1" applyAlignment="1">
      <alignment horizontal="distributed" vertical="center" wrapText="1"/>
    </xf>
    <xf numFmtId="177" fontId="4" fillId="0" borderId="55" xfId="26" applyNumberFormat="1" applyFont="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lignment horizontal="left" vertical="center" wrapText="1"/>
    </xf>
    <xf numFmtId="0" fontId="1" fillId="0" borderId="38" xfId="0" applyFont="1" applyBorder="1" applyAlignment="1">
      <alignment horizontal="right" vertical="center"/>
    </xf>
    <xf numFmtId="0" fontId="1" fillId="0" borderId="43" xfId="0" applyFont="1" applyBorder="1" applyAlignment="1">
      <alignment horizontal="right" vertical="center"/>
    </xf>
    <xf numFmtId="0" fontId="1" fillId="0" borderId="9" xfId="0" applyFont="1" applyBorder="1" applyAlignment="1">
      <alignment horizontal="right" vertical="center"/>
    </xf>
    <xf numFmtId="0" fontId="4" fillId="0" borderId="39"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43" xfId="0" applyFont="1" applyBorder="1" applyAlignment="1">
      <alignment horizontal="justify" vertical="center" wrapText="1"/>
    </xf>
    <xf numFmtId="0" fontId="1" fillId="0" borderId="38" xfId="0" applyFont="1" applyBorder="1" applyAlignment="1">
      <alignment horizontal="distributed" vertical="center"/>
    </xf>
    <xf numFmtId="0" fontId="1" fillId="0" borderId="37" xfId="0" applyFont="1" applyBorder="1" applyAlignment="1">
      <alignment horizontal="distributed"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4" fillId="0" borderId="0" xfId="11" applyFont="1" applyAlignment="1">
      <alignment horizontal="center" vertical="center" wrapText="1"/>
    </xf>
    <xf numFmtId="178" fontId="1" fillId="0" borderId="0" xfId="0" applyNumberFormat="1" applyFont="1" applyAlignment="1">
      <alignment horizontal="center" vertical="center" shrinkToFit="1"/>
    </xf>
    <xf numFmtId="0" fontId="10" fillId="0" borderId="1" xfId="11" applyFont="1" applyBorder="1" applyAlignment="1">
      <alignment horizontal="center" vertical="center" wrapText="1"/>
    </xf>
    <xf numFmtId="0" fontId="4" fillId="0" borderId="1" xfId="27" applyFont="1" applyBorder="1" applyAlignment="1">
      <alignment horizontal="left" vertical="center" wrapText="1"/>
    </xf>
    <xf numFmtId="0" fontId="4" fillId="0" borderId="1" xfId="28" applyFont="1" applyBorder="1" applyAlignment="1">
      <alignment horizontal="left" vertical="center" wrapText="1"/>
    </xf>
    <xf numFmtId="0" fontId="4" fillId="0" borderId="1" xfId="29" applyFont="1" applyBorder="1" applyAlignment="1">
      <alignment horizontal="left" vertical="center" wrapText="1"/>
    </xf>
    <xf numFmtId="0" fontId="4" fillId="0" borderId="1" xfId="30" applyFont="1" applyBorder="1" applyAlignment="1">
      <alignment horizontal="left" vertical="center" wrapText="1"/>
    </xf>
    <xf numFmtId="0" fontId="4" fillId="0" borderId="1" xfId="31" applyFont="1" applyBorder="1" applyAlignment="1">
      <alignment horizontal="left" vertical="center" wrapText="1"/>
    </xf>
    <xf numFmtId="0" fontId="4" fillId="0" borderId="1" xfId="33" applyFont="1" applyBorder="1" applyAlignment="1">
      <alignment horizontal="left" vertical="center" wrapText="1"/>
    </xf>
    <xf numFmtId="0" fontId="4" fillId="0" borderId="1" xfId="34" applyFont="1" applyBorder="1" applyAlignment="1">
      <alignment horizontal="left" vertical="center" wrapText="1"/>
    </xf>
    <xf numFmtId="0" fontId="4" fillId="0" borderId="1" xfId="35" applyFont="1" applyBorder="1" applyAlignment="1">
      <alignment horizontal="left" vertical="center" wrapText="1"/>
    </xf>
    <xf numFmtId="0" fontId="4" fillId="0" borderId="1" xfId="36" applyFont="1" applyBorder="1" applyAlignment="1">
      <alignment horizontal="left" vertical="center" wrapText="1"/>
    </xf>
    <xf numFmtId="177" fontId="4" fillId="0" borderId="11" xfId="36" applyNumberFormat="1" applyFont="1" applyBorder="1" applyAlignment="1">
      <alignment horizontal="center" vertical="center" wrapText="1"/>
    </xf>
    <xf numFmtId="177" fontId="4" fillId="0" borderId="0" xfId="36" applyNumberFormat="1" applyFont="1" applyAlignment="1">
      <alignment horizontal="center" vertical="center" wrapText="1"/>
    </xf>
    <xf numFmtId="0" fontId="4" fillId="0" borderId="1" xfId="37" applyFont="1" applyBorder="1" applyAlignment="1">
      <alignment horizontal="left" vertical="center" wrapText="1"/>
    </xf>
    <xf numFmtId="0" fontId="4" fillId="0" borderId="12" xfId="37" applyFont="1" applyBorder="1" applyAlignment="1">
      <alignment horizontal="left" vertical="center" wrapText="1"/>
    </xf>
    <xf numFmtId="0" fontId="4" fillId="0" borderId="1" xfId="40" applyFont="1" applyBorder="1" applyAlignment="1">
      <alignment horizontal="left" vertical="center" wrapText="1"/>
    </xf>
    <xf numFmtId="0" fontId="4" fillId="0" borderId="1" xfId="45" applyFont="1" applyBorder="1" applyAlignment="1">
      <alignment horizontal="left" vertical="center" wrapText="1"/>
    </xf>
    <xf numFmtId="0" fontId="4" fillId="0" borderId="1" xfId="46" applyFont="1" applyBorder="1" applyAlignment="1">
      <alignment horizontal="left" vertical="center" wrapText="1"/>
    </xf>
    <xf numFmtId="0" fontId="4" fillId="0" borderId="1" xfId="48" applyFont="1" applyBorder="1" applyAlignment="1">
      <alignment horizontal="left" vertical="center" wrapText="1"/>
    </xf>
    <xf numFmtId="0" fontId="4" fillId="0" borderId="1" xfId="49" applyFont="1" applyBorder="1" applyAlignment="1">
      <alignment horizontal="left" vertical="center" wrapText="1"/>
    </xf>
    <xf numFmtId="0" fontId="4" fillId="0" borderId="0" xfId="27" applyFont="1" applyAlignment="1">
      <alignment horizontal="left" vertical="center" wrapText="1"/>
    </xf>
    <xf numFmtId="0" fontId="4" fillId="0" borderId="0" xfId="28" applyFont="1" applyAlignment="1">
      <alignment horizontal="left" vertical="center" wrapText="1"/>
    </xf>
    <xf numFmtId="0" fontId="4" fillId="0" borderId="0" xfId="29" applyFont="1" applyAlignment="1">
      <alignment horizontal="left" vertical="center" wrapText="1"/>
    </xf>
    <xf numFmtId="0" fontId="4" fillId="0" borderId="0" xfId="30" applyFont="1" applyAlignment="1">
      <alignment horizontal="left" vertical="center" wrapText="1"/>
    </xf>
    <xf numFmtId="0" fontId="4" fillId="0" borderId="0" xfId="31" applyFont="1" applyAlignment="1">
      <alignment horizontal="left" vertical="center" wrapText="1"/>
    </xf>
    <xf numFmtId="0" fontId="4" fillId="0" borderId="0" xfId="32" applyFont="1" applyAlignment="1">
      <alignment horizontal="left" vertical="center" wrapText="1"/>
    </xf>
    <xf numFmtId="0" fontId="4" fillId="0" borderId="0" xfId="33" applyFont="1" applyAlignment="1">
      <alignment horizontal="left" vertical="center" wrapText="1"/>
    </xf>
    <xf numFmtId="0" fontId="4" fillId="0" borderId="0" xfId="34" applyFont="1" applyAlignment="1">
      <alignment horizontal="left" vertical="center" wrapText="1"/>
    </xf>
    <xf numFmtId="0" fontId="9" fillId="0" borderId="0" xfId="34" applyFont="1" applyAlignment="1">
      <alignment horizontal="left" vertical="center" wrapText="1"/>
    </xf>
    <xf numFmtId="0" fontId="4" fillId="0" borderId="0" xfId="35" applyFont="1" applyAlignment="1">
      <alignment horizontal="left" vertical="center" wrapText="1"/>
    </xf>
    <xf numFmtId="0" fontId="4" fillId="0" borderId="0" xfId="36" applyFont="1" applyAlignment="1">
      <alignment horizontal="left" vertical="center" wrapText="1"/>
    </xf>
    <xf numFmtId="0" fontId="4" fillId="0" borderId="0" xfId="40" applyFont="1" applyAlignment="1">
      <alignment horizontal="left" vertical="center" wrapText="1"/>
    </xf>
    <xf numFmtId="0" fontId="4" fillId="0" borderId="0" xfId="44" applyFont="1" applyAlignment="1">
      <alignment horizontal="left" vertical="center" wrapText="1"/>
    </xf>
    <xf numFmtId="0" fontId="4" fillId="0" borderId="0" xfId="45" applyFont="1" applyAlignment="1">
      <alignment horizontal="left" vertical="center" wrapText="1"/>
    </xf>
    <xf numFmtId="0" fontId="4" fillId="0" borderId="0" xfId="46" applyFont="1" applyAlignment="1">
      <alignment horizontal="left" vertical="center" wrapText="1"/>
    </xf>
    <xf numFmtId="0" fontId="4" fillId="0" borderId="0" xfId="48" applyFont="1" applyAlignment="1">
      <alignment horizontal="left" vertical="center" wrapText="1"/>
    </xf>
    <xf numFmtId="0" fontId="4" fillId="0" borderId="0" xfId="49" applyFont="1" applyAlignment="1">
      <alignment horizontal="left" vertical="center" wrapText="1"/>
    </xf>
    <xf numFmtId="177" fontId="4" fillId="0" borderId="119" xfId="28" applyNumberFormat="1" applyFont="1" applyBorder="1" applyAlignment="1">
      <alignment vertical="center" wrapText="1"/>
    </xf>
    <xf numFmtId="177" fontId="4" fillId="0" borderId="120" xfId="45" applyNumberFormat="1" applyFont="1" applyBorder="1" applyAlignment="1">
      <alignment horizontal="center" vertical="center" wrapText="1"/>
    </xf>
    <xf numFmtId="177" fontId="4" fillId="0" borderId="121" xfId="45" applyNumberFormat="1" applyFont="1" applyBorder="1" applyAlignment="1">
      <alignment horizontal="center" vertical="center" wrapText="1"/>
    </xf>
    <xf numFmtId="177" fontId="4" fillId="0" borderId="122" xfId="46" applyNumberFormat="1" applyFont="1" applyBorder="1" applyAlignment="1">
      <alignment horizontal="center" vertical="center" wrapText="1"/>
    </xf>
    <xf numFmtId="177" fontId="4" fillId="0" borderId="123" xfId="28" applyNumberFormat="1" applyFont="1" applyBorder="1" applyAlignment="1">
      <alignment horizontal="distributed" vertical="center" wrapText="1"/>
    </xf>
    <xf numFmtId="177" fontId="4" fillId="0" borderId="124" xfId="45" applyNumberFormat="1" applyFont="1" applyBorder="1" applyAlignment="1">
      <alignment horizontal="distributed" wrapText="1"/>
    </xf>
    <xf numFmtId="177" fontId="4" fillId="0" borderId="125" xfId="46" applyNumberFormat="1" applyFont="1" applyBorder="1" applyAlignment="1">
      <alignment vertical="center" wrapText="1"/>
    </xf>
    <xf numFmtId="177" fontId="2" fillId="0" borderId="123" xfId="28" applyNumberFormat="1" applyFont="1" applyBorder="1" applyAlignment="1">
      <alignment horizontal="distributed" vertical="center" wrapText="1"/>
    </xf>
    <xf numFmtId="177" fontId="8" fillId="0" borderId="126" xfId="31" applyNumberFormat="1" applyFont="1" applyBorder="1" applyAlignment="1">
      <alignment horizontal="distributed" vertical="center" wrapText="1"/>
    </xf>
    <xf numFmtId="177" fontId="4" fillId="0" borderId="127" xfId="31" applyNumberFormat="1" applyFont="1" applyBorder="1" applyAlignment="1">
      <alignment horizontal="distributed" vertical="center" wrapText="1"/>
    </xf>
    <xf numFmtId="177" fontId="1" fillId="0" borderId="128" xfId="0" applyNumberFormat="1" applyFont="1" applyBorder="1" applyAlignment="1">
      <alignment horizontal="distributed" vertical="center"/>
    </xf>
    <xf numFmtId="177" fontId="1" fillId="0" borderId="129" xfId="0" applyNumberFormat="1" applyFont="1" applyBorder="1" applyAlignment="1">
      <alignment horizontal="distributed" vertical="center"/>
    </xf>
    <xf numFmtId="177" fontId="1" fillId="0" borderId="12" xfId="0" applyNumberFormat="1" applyFont="1" applyBorder="1" applyAlignment="1">
      <alignment horizontal="distributed" vertical="center"/>
    </xf>
    <xf numFmtId="177" fontId="4" fillId="0" borderId="12" xfId="40" applyNumberFormat="1" applyFont="1" applyBorder="1" applyAlignment="1">
      <alignment horizontal="center" vertical="center" wrapText="1"/>
    </xf>
    <xf numFmtId="177" fontId="4" fillId="0" borderId="1" xfId="40" applyNumberFormat="1" applyFont="1" applyBorder="1" applyAlignment="1">
      <alignment horizontal="center" vertical="center" wrapText="1"/>
    </xf>
    <xf numFmtId="177" fontId="4" fillId="0" borderId="1" xfId="41" applyNumberFormat="1" applyFont="1" applyBorder="1" applyAlignment="1">
      <alignment horizontal="center" vertical="center" wrapText="1"/>
    </xf>
    <xf numFmtId="177" fontId="4" fillId="0" borderId="31" xfId="41" applyNumberFormat="1" applyFont="1" applyBorder="1" applyAlignment="1">
      <alignment horizontal="center" vertical="center" wrapText="1"/>
    </xf>
    <xf numFmtId="0" fontId="4" fillId="0" borderId="130" xfId="0" applyFont="1" applyBorder="1" applyAlignment="1">
      <alignment horizontal="distributed" vertical="top"/>
    </xf>
    <xf numFmtId="177" fontId="4" fillId="0" borderId="16" xfId="46" applyNumberFormat="1" applyFont="1" applyBorder="1" applyAlignment="1">
      <alignment horizontal="distributed" vertical="center" wrapText="1"/>
    </xf>
    <xf numFmtId="177" fontId="4" fillId="0" borderId="11" xfId="47" applyNumberFormat="1" applyFont="1" applyBorder="1" applyAlignment="1">
      <alignment horizontal="distributed" vertical="center" wrapText="1"/>
    </xf>
    <xf numFmtId="177" fontId="2" fillId="0" borderId="150" xfId="47" applyNumberFormat="1" applyFont="1" applyBorder="1" applyAlignment="1">
      <alignment horizontal="distributed" vertical="center" wrapText="1"/>
    </xf>
    <xf numFmtId="177" fontId="2" fillId="0" borderId="205" xfId="47" applyNumberFormat="1" applyFont="1" applyBorder="1" applyAlignment="1">
      <alignment horizontal="distributed" vertical="center" wrapText="1"/>
    </xf>
    <xf numFmtId="177" fontId="1" fillId="0" borderId="123" xfId="0" applyNumberFormat="1" applyFont="1" applyBorder="1" applyAlignment="1">
      <alignment horizontal="center" vertical="center"/>
    </xf>
    <xf numFmtId="177" fontId="4" fillId="0" borderId="11" xfId="33" applyNumberFormat="1" applyFont="1" applyBorder="1" applyAlignment="1">
      <alignment horizontal="distributed" vertical="center" wrapText="1"/>
    </xf>
    <xf numFmtId="177" fontId="4" fillId="0" borderId="11" xfId="34" applyNumberFormat="1" applyFont="1" applyBorder="1" applyAlignment="1">
      <alignment horizontal="distributed" vertical="center" wrapText="1"/>
    </xf>
    <xf numFmtId="177" fontId="4" fillId="0" borderId="12" xfId="36" applyNumberFormat="1" applyFont="1" applyBorder="1" applyAlignment="1">
      <alignment horizontal="distributed" vertical="center" wrapText="1"/>
    </xf>
    <xf numFmtId="177" fontId="4" fillId="0" borderId="1" xfId="36" applyNumberFormat="1" applyFont="1" applyBorder="1" applyAlignment="1">
      <alignment horizontal="distributed" vertical="center" wrapText="1"/>
    </xf>
    <xf numFmtId="177" fontId="4" fillId="0" borderId="31" xfId="36" applyNumberFormat="1" applyFont="1" applyBorder="1" applyAlignment="1">
      <alignment horizontal="distributed" vertical="center" wrapText="1"/>
    </xf>
    <xf numFmtId="177" fontId="4" fillId="0" borderId="15" xfId="40" applyNumberFormat="1" applyFont="1" applyBorder="1" applyAlignment="1">
      <alignment horizontal="distributed" vertical="center" wrapText="1"/>
    </xf>
    <xf numFmtId="177" fontId="4" fillId="0" borderId="16" xfId="40" applyNumberFormat="1" applyFont="1" applyBorder="1" applyAlignment="1">
      <alignment horizontal="distributed" vertical="center" wrapText="1"/>
    </xf>
    <xf numFmtId="177" fontId="4" fillId="0" borderId="7" xfId="40" applyNumberFormat="1" applyFont="1" applyBorder="1" applyAlignment="1">
      <alignment horizontal="distributed" vertical="center" wrapText="1"/>
    </xf>
    <xf numFmtId="177" fontId="1" fillId="0" borderId="130" xfId="0" applyNumberFormat="1" applyFont="1" applyBorder="1" applyAlignment="1">
      <alignment horizontal="center" vertical="center"/>
    </xf>
    <xf numFmtId="177" fontId="6" fillId="0" borderId="7" xfId="46" applyNumberFormat="1" applyFont="1" applyBorder="1" applyAlignment="1">
      <alignment horizontal="center" vertical="center" shrinkToFit="1"/>
    </xf>
    <xf numFmtId="177" fontId="4" fillId="0" borderId="16" xfId="47" applyNumberFormat="1" applyFont="1" applyBorder="1" applyAlignment="1">
      <alignment horizontal="left" vertical="center" wrapText="1"/>
    </xf>
    <xf numFmtId="0" fontId="4" fillId="0" borderId="44" xfId="0" applyFont="1" applyBorder="1" applyAlignment="1">
      <alignment horizontal="distributed" vertical="center"/>
    </xf>
    <xf numFmtId="0" fontId="4" fillId="0" borderId="131" xfId="0" applyFont="1" applyBorder="1" applyAlignment="1">
      <alignment horizontal="distributed" vertical="center"/>
    </xf>
    <xf numFmtId="177" fontId="4" fillId="0" borderId="132" xfId="28" applyNumberFormat="1" applyFont="1" applyBorder="1" applyAlignment="1">
      <alignment horizontal="right" vertical="center" wrapText="1"/>
    </xf>
    <xf numFmtId="177" fontId="4" fillId="0" borderId="44" xfId="29" applyNumberFormat="1" applyFont="1" applyBorder="1" applyAlignment="1">
      <alignment horizontal="distributed" vertical="center" wrapText="1"/>
    </xf>
    <xf numFmtId="177" fontId="4" fillId="0" borderId="132" xfId="29" applyNumberFormat="1" applyFont="1" applyBorder="1" applyAlignment="1">
      <alignment horizontal="distributed" vertical="center" wrapText="1"/>
    </xf>
    <xf numFmtId="177" fontId="4" fillId="0" borderId="38" xfId="33" applyNumberFormat="1" applyFont="1" applyBorder="1" applyAlignment="1">
      <alignment horizontal="distributed" vertical="center" wrapText="1"/>
    </xf>
    <xf numFmtId="177" fontId="4" fillId="0" borderId="40" xfId="33" applyNumberFormat="1" applyFont="1" applyBorder="1" applyAlignment="1">
      <alignment horizontal="distributed" vertical="center" wrapText="1"/>
    </xf>
    <xf numFmtId="177" fontId="9" fillId="0" borderId="38" xfId="33" applyNumberFormat="1" applyFont="1" applyBorder="1" applyAlignment="1">
      <alignment horizontal="distributed" vertical="center" wrapText="1"/>
    </xf>
    <xf numFmtId="177" fontId="4" fillId="0" borderId="38" xfId="34" applyNumberFormat="1" applyFont="1" applyBorder="1" applyAlignment="1">
      <alignment horizontal="distributed" vertical="center" wrapText="1"/>
    </xf>
    <xf numFmtId="177" fontId="4" fillId="0" borderId="38" xfId="35" applyNumberFormat="1" applyFont="1" applyBorder="1" applyAlignment="1">
      <alignment horizontal="right" vertical="center" wrapText="1"/>
    </xf>
    <xf numFmtId="177" fontId="4" fillId="0" borderId="39" xfId="36" applyNumberFormat="1" applyFont="1" applyBorder="1" applyAlignment="1">
      <alignment horizontal="right" vertical="center" wrapText="1"/>
    </xf>
    <xf numFmtId="177" fontId="4" fillId="0" borderId="38" xfId="36" applyNumberFormat="1" applyFont="1" applyBorder="1" applyAlignment="1">
      <alignment horizontal="right" vertical="center" wrapText="1"/>
    </xf>
    <xf numFmtId="177" fontId="4" fillId="0" borderId="9" xfId="36" applyNumberFormat="1" applyFont="1" applyBorder="1" applyAlignment="1">
      <alignment horizontal="right" vertical="center" wrapText="1"/>
    </xf>
    <xf numFmtId="177" fontId="4" fillId="0" borderId="41" xfId="36" applyNumberFormat="1" applyFont="1" applyBorder="1" applyAlignment="1">
      <alignment horizontal="right" vertical="center" wrapText="1"/>
    </xf>
    <xf numFmtId="177" fontId="4" fillId="0" borderId="39" xfId="40" applyNumberFormat="1" applyFont="1" applyBorder="1" applyAlignment="1">
      <alignment horizontal="center" vertical="center" wrapText="1"/>
    </xf>
    <xf numFmtId="177" fontId="4" fillId="0" borderId="38" xfId="40" applyNumberFormat="1" applyFont="1" applyBorder="1" applyAlignment="1">
      <alignment horizontal="center" vertical="center" wrapText="1"/>
    </xf>
    <xf numFmtId="177" fontId="4" fillId="0" borderId="38" xfId="41" applyNumberFormat="1" applyFont="1" applyBorder="1" applyAlignment="1">
      <alignment horizontal="center" vertical="center" wrapText="1"/>
    </xf>
    <xf numFmtId="177" fontId="4" fillId="0" borderId="37" xfId="41" applyNumberFormat="1" applyFont="1" applyBorder="1" applyAlignment="1">
      <alignment horizontal="center" vertical="center" wrapText="1"/>
    </xf>
    <xf numFmtId="177" fontId="4" fillId="0" borderId="39" xfId="44" applyNumberFormat="1" applyFont="1" applyBorder="1" applyAlignment="1">
      <alignment horizontal="right" vertical="center" wrapText="1"/>
    </xf>
    <xf numFmtId="177" fontId="4" fillId="0" borderId="38" xfId="44" applyNumberFormat="1" applyFont="1" applyBorder="1" applyAlignment="1">
      <alignment horizontal="distributed" vertical="center" wrapText="1"/>
    </xf>
    <xf numFmtId="177" fontId="4" fillId="0" borderId="38" xfId="44" applyNumberFormat="1" applyFont="1" applyBorder="1" applyAlignment="1">
      <alignment horizontal="right" vertical="top" wrapText="1"/>
    </xf>
    <xf numFmtId="177" fontId="4" fillId="0" borderId="38" xfId="44" applyNumberFormat="1" applyFont="1" applyBorder="1" applyAlignment="1">
      <alignment horizontal="right" vertical="center" wrapText="1"/>
    </xf>
    <xf numFmtId="177" fontId="4" fillId="0" borderId="42" xfId="44" applyNumberFormat="1" applyFont="1" applyBorder="1" applyAlignment="1">
      <alignment horizontal="distributed" vertical="center" wrapText="1"/>
    </xf>
    <xf numFmtId="177" fontId="4" fillId="0" borderId="43" xfId="44" applyNumberFormat="1" applyFont="1" applyBorder="1" applyAlignment="1">
      <alignment horizontal="distributed" vertical="top" wrapText="1"/>
    </xf>
    <xf numFmtId="177" fontId="4" fillId="0" borderId="37" xfId="45" applyNumberFormat="1" applyFont="1" applyBorder="1" applyAlignment="1">
      <alignment horizontal="right" vertical="center" wrapText="1"/>
    </xf>
    <xf numFmtId="177" fontId="4" fillId="0" borderId="96" xfId="45" applyNumberFormat="1" applyFont="1" applyBorder="1" applyAlignment="1">
      <alignment horizontal="right" vertical="center" wrapText="1"/>
    </xf>
    <xf numFmtId="177" fontId="4" fillId="0" borderId="9" xfId="45" applyNumberFormat="1" applyFont="1" applyBorder="1" applyAlignment="1">
      <alignment vertical="center" wrapText="1"/>
    </xf>
    <xf numFmtId="177" fontId="4" fillId="0" borderId="38" xfId="45" applyNumberFormat="1" applyFont="1" applyBorder="1" applyAlignment="1">
      <alignment horizontal="center" vertical="center" wrapText="1"/>
    </xf>
    <xf numFmtId="177" fontId="4" fillId="0" borderId="38" xfId="46" applyNumberFormat="1" applyFont="1" applyBorder="1" applyAlignment="1">
      <alignment horizontal="right" vertical="center" wrapText="1"/>
    </xf>
    <xf numFmtId="177" fontId="4" fillId="0" borderId="37" xfId="46" applyNumberFormat="1" applyFont="1" applyBorder="1" applyAlignment="1">
      <alignment horizontal="right" vertical="center" wrapText="1"/>
    </xf>
    <xf numFmtId="177" fontId="4" fillId="0" borderId="43" xfId="46" applyNumberFormat="1" applyFont="1" applyBorder="1" applyAlignment="1">
      <alignment horizontal="right" vertical="center" wrapText="1"/>
    </xf>
    <xf numFmtId="177" fontId="4" fillId="0" borderId="38" xfId="47" applyNumberFormat="1" applyFont="1" applyBorder="1" applyAlignment="1">
      <alignment horizontal="right" vertical="center" wrapText="1"/>
    </xf>
    <xf numFmtId="177" fontId="4" fillId="0" borderId="96" xfId="47" applyNumberFormat="1" applyFont="1" applyBorder="1" applyAlignment="1">
      <alignment horizontal="distributed" vertical="center" wrapText="1"/>
    </xf>
    <xf numFmtId="177" fontId="4" fillId="0" borderId="44" xfId="47" applyNumberFormat="1" applyFont="1" applyBorder="1" applyAlignment="1">
      <alignment horizontal="distributed" vertical="center" wrapText="1"/>
    </xf>
    <xf numFmtId="177" fontId="6" fillId="0" borderId="44" xfId="47" applyNumberFormat="1" applyFont="1" applyBorder="1" applyAlignment="1">
      <alignment horizontal="distributed" vertical="center" wrapText="1"/>
    </xf>
    <xf numFmtId="177" fontId="6" fillId="0" borderId="132" xfId="47" applyNumberFormat="1" applyFont="1" applyBorder="1" applyAlignment="1">
      <alignment horizontal="distributed" vertical="center"/>
    </xf>
    <xf numFmtId="177" fontId="4" fillId="0" borderId="133" xfId="47" applyNumberFormat="1" applyFont="1" applyBorder="1" applyAlignment="1">
      <alignment horizontal="distributed" vertical="center" wrapText="1"/>
    </xf>
    <xf numFmtId="177" fontId="4" fillId="0" borderId="42" xfId="47" applyNumberFormat="1" applyFont="1" applyBorder="1" applyAlignment="1">
      <alignment horizontal="distributed" vertical="center" wrapText="1"/>
    </xf>
    <xf numFmtId="177" fontId="4" fillId="0" borderId="134" xfId="47" applyNumberFormat="1" applyFont="1" applyBorder="1" applyAlignment="1">
      <alignment horizontal="distributed" vertical="center" wrapText="1"/>
    </xf>
    <xf numFmtId="177" fontId="4" fillId="0" borderId="66" xfId="47" applyNumberFormat="1" applyFont="1" applyBorder="1" applyAlignment="1">
      <alignment horizontal="distributed" vertical="center" wrapText="1"/>
    </xf>
    <xf numFmtId="177" fontId="4" fillId="0" borderId="43" xfId="47" applyNumberFormat="1" applyFont="1" applyBorder="1" applyAlignment="1">
      <alignment horizontal="right" vertical="center" wrapText="1"/>
    </xf>
    <xf numFmtId="41" fontId="4" fillId="0" borderId="91" xfId="11" applyNumberFormat="1" applyFont="1" applyBorder="1" applyAlignment="1">
      <alignment horizontal="right" vertical="center" shrinkToFit="1"/>
    </xf>
    <xf numFmtId="41" fontId="4" fillId="0" borderId="92" xfId="11" applyNumberFormat="1" applyFont="1" applyBorder="1" applyAlignment="1">
      <alignment horizontal="right" vertical="center" shrinkToFit="1"/>
    </xf>
    <xf numFmtId="41" fontId="4" fillId="0" borderId="94" xfId="11" applyNumberFormat="1" applyFont="1" applyBorder="1" applyAlignment="1">
      <alignment horizontal="right" vertical="center" shrinkToFit="1"/>
    </xf>
    <xf numFmtId="41" fontId="4" fillId="0" borderId="95" xfId="11" applyNumberFormat="1" applyFont="1" applyBorder="1" applyAlignment="1">
      <alignment horizontal="right" vertical="center" shrinkToFit="1"/>
    </xf>
    <xf numFmtId="0" fontId="0" fillId="0" borderId="0" xfId="0" applyAlignment="1">
      <alignment horizontal="right"/>
    </xf>
    <xf numFmtId="0" fontId="1" fillId="0" borderId="35" xfId="0" applyFont="1" applyBorder="1" applyAlignment="1">
      <alignment horizontal="center" vertical="center"/>
    </xf>
    <xf numFmtId="177" fontId="4" fillId="0" borderId="29" xfId="51" applyNumberFormat="1" applyFont="1" applyBorder="1" applyAlignment="1">
      <alignment horizontal="distributed" vertical="center" wrapText="1"/>
    </xf>
    <xf numFmtId="0" fontId="1" fillId="0" borderId="1" xfId="0" applyFont="1" applyBorder="1" applyAlignment="1">
      <alignment horizontal="distributed" vertical="center"/>
    </xf>
    <xf numFmtId="0" fontId="1" fillId="0" borderId="16" xfId="0" applyFont="1" applyBorder="1" applyAlignment="1">
      <alignment vertical="center"/>
    </xf>
    <xf numFmtId="177" fontId="1" fillId="0" borderId="7" xfId="50" applyNumberFormat="1" applyFont="1" applyBorder="1" applyAlignment="1">
      <alignment horizontal="distributed" vertical="center" wrapText="1"/>
    </xf>
    <xf numFmtId="177" fontId="4" fillId="0" borderId="17" xfId="51" applyNumberFormat="1" applyFont="1" applyBorder="1" applyAlignment="1">
      <alignment vertical="center" wrapText="1"/>
    </xf>
    <xf numFmtId="0" fontId="1" fillId="0" borderId="1" xfId="0" applyFont="1" applyBorder="1" applyAlignment="1">
      <alignment horizontal="distributed" vertical="distributed"/>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distributed" vertical="center"/>
    </xf>
    <xf numFmtId="0" fontId="1" fillId="0" borderId="7" xfId="0" applyFont="1" applyBorder="1" applyAlignment="1">
      <alignment horizontal="distributed" vertical="center"/>
    </xf>
    <xf numFmtId="177" fontId="4" fillId="0" borderId="7" xfId="50" applyNumberFormat="1" applyFont="1" applyBorder="1" applyAlignment="1">
      <alignment vertical="center" wrapText="1"/>
    </xf>
    <xf numFmtId="177" fontId="1" fillId="0" borderId="135" xfId="50" applyNumberFormat="1" applyFont="1" applyBorder="1" applyAlignment="1">
      <alignment horizontal="center" vertical="center"/>
    </xf>
    <xf numFmtId="177" fontId="1" fillId="0" borderId="135" xfId="50" applyNumberFormat="1" applyFont="1" applyBorder="1" applyAlignment="1">
      <alignment horizontal="distributed" vertical="center" wrapText="1"/>
    </xf>
    <xf numFmtId="177" fontId="1" fillId="0" borderId="136" xfId="50" applyNumberFormat="1" applyFont="1" applyBorder="1" applyAlignment="1">
      <alignment horizontal="distributed" vertical="center" wrapText="1"/>
    </xf>
    <xf numFmtId="179" fontId="4" fillId="0" borderId="17" xfId="51" quotePrefix="1" applyNumberFormat="1" applyFont="1" applyBorder="1" applyAlignment="1">
      <alignment vertical="center" wrapText="1"/>
    </xf>
    <xf numFmtId="177" fontId="4" fillId="0" borderId="130" xfId="51" applyNumberFormat="1" applyFont="1" applyBorder="1" applyAlignment="1">
      <alignment horizontal="distributed" vertical="distributed" wrapText="1"/>
    </xf>
    <xf numFmtId="177" fontId="1" fillId="0" borderId="137" xfId="52" applyNumberFormat="1" applyFont="1" applyBorder="1" applyAlignment="1">
      <alignment horizontal="distributed" vertical="center" wrapText="1"/>
    </xf>
    <xf numFmtId="177" fontId="1" fillId="0" borderId="130" xfId="52" applyNumberFormat="1" applyFont="1" applyBorder="1" applyAlignment="1">
      <alignment horizontal="distributed" vertical="center" wrapText="1"/>
    </xf>
    <xf numFmtId="177" fontId="4" fillId="0" borderId="16" xfId="52" applyNumberFormat="1" applyFont="1" applyBorder="1" applyAlignment="1">
      <alignment horizontal="center" vertical="center" wrapText="1"/>
    </xf>
    <xf numFmtId="177" fontId="2" fillId="0" borderId="7" xfId="52" applyNumberFormat="1" applyFont="1" applyBorder="1" applyAlignment="1">
      <alignment horizontal="center" vertical="center" wrapText="1"/>
    </xf>
    <xf numFmtId="49" fontId="4" fillId="0" borderId="16" xfId="53" applyNumberFormat="1" applyFont="1" applyBorder="1" applyAlignment="1">
      <alignment horizontal="center" vertical="center" shrinkToFit="1"/>
    </xf>
    <xf numFmtId="177" fontId="4" fillId="0" borderId="16" xfId="53" applyNumberFormat="1" applyFont="1" applyBorder="1" applyAlignment="1">
      <alignment horizontal="center" vertical="center" wrapText="1"/>
    </xf>
    <xf numFmtId="177" fontId="4" fillId="0" borderId="37" xfId="50" applyNumberFormat="1" applyFont="1" applyBorder="1" applyAlignment="1">
      <alignment horizontal="right" vertical="center" wrapText="1"/>
    </xf>
    <xf numFmtId="49" fontId="4" fillId="0" borderId="38" xfId="50" applyNumberFormat="1" applyFont="1" applyBorder="1" applyAlignment="1">
      <alignment horizontal="right" vertical="center" shrinkToFit="1"/>
    </xf>
    <xf numFmtId="49" fontId="4" fillId="0" borderId="38" xfId="50" applyNumberFormat="1" applyFont="1" applyBorder="1" applyAlignment="1">
      <alignment horizontal="center" vertical="center" shrinkToFit="1"/>
    </xf>
    <xf numFmtId="49" fontId="4" fillId="0" borderId="38" xfId="51" applyNumberFormat="1" applyFont="1" applyBorder="1" applyAlignment="1">
      <alignment horizontal="right" vertical="center" shrinkToFit="1"/>
    </xf>
    <xf numFmtId="177" fontId="4" fillId="0" borderId="43" xfId="51" applyNumberFormat="1" applyFont="1" applyBorder="1" applyAlignment="1">
      <alignment horizontal="right" vertical="center" wrapText="1"/>
    </xf>
    <xf numFmtId="49" fontId="4" fillId="0" borderId="52" xfId="51" applyNumberFormat="1" applyFont="1" applyBorder="1" applyAlignment="1">
      <alignment horizontal="right" vertical="center" shrinkToFit="1"/>
    </xf>
    <xf numFmtId="49" fontId="4" fillId="0" borderId="39" xfId="52" applyNumberFormat="1" applyFont="1" applyBorder="1" applyAlignment="1">
      <alignment horizontal="right" vertical="center" shrinkToFit="1"/>
    </xf>
    <xf numFmtId="49" fontId="4" fillId="0" borderId="38" xfId="52" applyNumberFormat="1" applyFont="1" applyBorder="1" applyAlignment="1">
      <alignment horizontal="right" vertical="center" shrinkToFit="1"/>
    </xf>
    <xf numFmtId="49" fontId="4" fillId="0" borderId="37" xfId="52" applyNumberFormat="1" applyFont="1" applyBorder="1" applyAlignment="1">
      <alignment horizontal="right" vertical="center" shrinkToFit="1"/>
    </xf>
    <xf numFmtId="49" fontId="4" fillId="0" borderId="39" xfId="53" applyNumberFormat="1" applyFont="1" applyBorder="1" applyAlignment="1">
      <alignment horizontal="right" vertical="center" shrinkToFit="1"/>
    </xf>
    <xf numFmtId="49" fontId="4" fillId="0" borderId="38" xfId="53" applyNumberFormat="1" applyFont="1" applyBorder="1" applyAlignment="1">
      <alignment horizontal="right" vertical="center" shrinkToFit="1"/>
    </xf>
    <xf numFmtId="177" fontId="4" fillId="0" borderId="39" xfId="10" applyNumberFormat="1" applyFont="1" applyBorder="1" applyAlignment="1">
      <alignment horizontal="distributed" vertical="center" shrinkToFit="1"/>
    </xf>
    <xf numFmtId="177" fontId="4" fillId="0" borderId="38" xfId="10" applyNumberFormat="1" applyFont="1" applyBorder="1" applyAlignment="1">
      <alignment horizontal="distributed" vertical="center" shrinkToFit="1"/>
    </xf>
    <xf numFmtId="49" fontId="4" fillId="0" borderId="38" xfId="38" applyNumberFormat="1" applyFont="1" applyBorder="1" applyAlignment="1">
      <alignment horizontal="distributed" vertical="center" shrinkToFit="1"/>
    </xf>
    <xf numFmtId="49" fontId="4" fillId="0" borderId="43" xfId="38" applyNumberFormat="1" applyFont="1" applyBorder="1" applyAlignment="1">
      <alignment horizontal="distributed" vertical="center" shrinkToFit="1"/>
    </xf>
    <xf numFmtId="177" fontId="4" fillId="0" borderId="65" xfId="38" applyNumberFormat="1" applyFont="1" applyBorder="1" applyAlignment="1">
      <alignment horizontal="right" vertical="center" wrapText="1"/>
    </xf>
    <xf numFmtId="177" fontId="4" fillId="0" borderId="38" xfId="38" applyNumberFormat="1" applyFont="1" applyBorder="1" applyAlignment="1">
      <alignment horizontal="right" vertical="center" shrinkToFit="1"/>
    </xf>
    <xf numFmtId="177" fontId="8" fillId="0" borderId="42" xfId="43" applyNumberFormat="1" applyFont="1" applyBorder="1" applyAlignment="1">
      <alignment horizontal="distributed" vertical="center" shrinkToFit="1"/>
    </xf>
    <xf numFmtId="177" fontId="4" fillId="0" borderId="52" xfId="38" applyNumberFormat="1" applyFont="1" applyBorder="1" applyAlignment="1">
      <alignment horizontal="right" vertical="center" wrapText="1"/>
    </xf>
    <xf numFmtId="177" fontId="4" fillId="0" borderId="39" xfId="38" applyNumberFormat="1" applyFont="1" applyBorder="1" applyAlignment="1">
      <alignment horizontal="right" vertical="center" shrinkToFit="1"/>
    </xf>
    <xf numFmtId="177" fontId="4" fillId="0" borderId="42" xfId="38" applyNumberFormat="1" applyFont="1" applyBorder="1" applyAlignment="1">
      <alignment horizontal="distributed" vertical="center" shrinkToFit="1"/>
    </xf>
    <xf numFmtId="177" fontId="4" fillId="0" borderId="52" xfId="63" applyNumberFormat="1" applyFont="1" applyBorder="1" applyAlignment="1">
      <alignment horizontal="right" vertical="center" shrinkToFit="1"/>
    </xf>
    <xf numFmtId="177" fontId="4" fillId="0" borderId="38" xfId="63" applyNumberFormat="1" applyFont="1" applyBorder="1" applyAlignment="1">
      <alignment horizontal="right" vertical="center" shrinkToFit="1"/>
    </xf>
    <xf numFmtId="177" fontId="8" fillId="0" borderId="42" xfId="63" applyNumberFormat="1" applyFont="1" applyBorder="1" applyAlignment="1">
      <alignment horizontal="distributed" vertical="center" shrinkToFit="1"/>
    </xf>
    <xf numFmtId="177" fontId="8" fillId="0" borderId="66" xfId="63" applyNumberFormat="1" applyFont="1" applyBorder="1" applyAlignment="1">
      <alignment horizontal="distributed" vertical="center" shrinkToFit="1"/>
    </xf>
    <xf numFmtId="177" fontId="4" fillId="0" borderId="43" xfId="36" applyNumberFormat="1" applyFont="1" applyBorder="1" applyAlignment="1">
      <alignment horizontal="right" vertical="center" wrapText="1"/>
    </xf>
    <xf numFmtId="177" fontId="4" fillId="0" borderId="216" xfId="47" applyNumberFormat="1" applyFont="1" applyBorder="1" applyAlignment="1">
      <alignment horizontal="distributed" vertical="distributed" wrapText="1"/>
    </xf>
    <xf numFmtId="177" fontId="4" fillId="0" borderId="156" xfId="47" applyNumberFormat="1" applyFont="1" applyBorder="1" applyAlignment="1">
      <alignment horizontal="distributed" vertical="center" wrapText="1"/>
    </xf>
    <xf numFmtId="177" fontId="4" fillId="0" borderId="126" xfId="47" applyNumberFormat="1" applyFont="1" applyBorder="1" applyAlignment="1">
      <alignment horizontal="distributed" vertical="center"/>
    </xf>
    <xf numFmtId="41" fontId="21" fillId="0" borderId="71" xfId="11" applyNumberFormat="1" applyFont="1" applyBorder="1" applyAlignment="1">
      <alignment horizontal="right" vertical="center" shrinkToFit="1"/>
    </xf>
    <xf numFmtId="177" fontId="4" fillId="0" borderId="216" xfId="47" applyNumberFormat="1" applyFont="1" applyBorder="1" applyAlignment="1">
      <alignment vertical="distributed" wrapText="1"/>
    </xf>
    <xf numFmtId="177" fontId="4" fillId="0" borderId="218" xfId="47" applyNumberFormat="1" applyFont="1" applyBorder="1" applyAlignment="1">
      <alignment horizontal="distributed" vertical="center" wrapText="1"/>
    </xf>
    <xf numFmtId="0" fontId="4" fillId="0" borderId="0" xfId="0" applyFont="1"/>
    <xf numFmtId="177" fontId="4" fillId="0" borderId="39" xfId="47" applyNumberFormat="1" applyFont="1" applyBorder="1" applyAlignment="1">
      <alignment horizontal="right" vertical="center" wrapText="1"/>
    </xf>
    <xf numFmtId="177" fontId="4" fillId="0" borderId="38" xfId="47" applyNumberFormat="1" applyFont="1" applyBorder="1" applyAlignment="1">
      <alignment horizontal="center" vertical="center" wrapText="1"/>
    </xf>
    <xf numFmtId="41" fontId="21" fillId="0" borderId="13" xfId="11" applyNumberFormat="1" applyFont="1" applyBorder="1" applyAlignment="1">
      <alignment horizontal="distributed" vertical="center" shrinkToFit="1"/>
    </xf>
    <xf numFmtId="41" fontId="21" fillId="0" borderId="97" xfId="0" quotePrefix="1" applyNumberFormat="1" applyFont="1" applyBorder="1" applyAlignment="1">
      <alignment vertical="center"/>
    </xf>
    <xf numFmtId="41" fontId="21" fillId="0" borderId="14" xfId="0" quotePrefix="1" applyNumberFormat="1" applyFont="1" applyBorder="1" applyAlignment="1">
      <alignment vertical="center"/>
    </xf>
    <xf numFmtId="41" fontId="21" fillId="0" borderId="98" xfId="0" applyNumberFormat="1" applyFont="1" applyBorder="1" applyAlignment="1">
      <alignment horizontal="right" vertical="center" shrinkToFit="1"/>
    </xf>
    <xf numFmtId="41" fontId="21" fillId="0" borderId="14" xfId="0" applyNumberFormat="1" applyFont="1" applyBorder="1" applyAlignment="1">
      <alignment horizontal="right" vertical="center" shrinkToFit="1"/>
    </xf>
    <xf numFmtId="41" fontId="21" fillId="0" borderId="67" xfId="0" applyNumberFormat="1" applyFont="1" applyBorder="1" applyAlignment="1">
      <alignment horizontal="right" vertical="center" shrinkToFit="1"/>
    </xf>
    <xf numFmtId="41" fontId="21" fillId="0" borderId="0" xfId="0" applyNumberFormat="1" applyFont="1" applyAlignment="1">
      <alignment horizontal="right" vertical="center" shrinkToFit="1"/>
    </xf>
    <xf numFmtId="41" fontId="21" fillId="0" borderId="33" xfId="0" applyNumberFormat="1" applyFont="1" applyBorder="1" applyAlignment="1">
      <alignment horizontal="right" vertical="center" shrinkToFit="1"/>
    </xf>
    <xf numFmtId="41" fontId="21" fillId="0" borderId="99" xfId="0" quotePrefix="1" applyNumberFormat="1" applyFont="1" applyBorder="1" applyAlignment="1">
      <alignment horizontal="right" vertical="center" shrinkToFit="1"/>
    </xf>
    <xf numFmtId="41" fontId="21" fillId="0" borderId="14" xfId="0" quotePrefix="1" applyNumberFormat="1" applyFont="1" applyBorder="1" applyAlignment="1">
      <alignment horizontal="right" vertical="center" shrinkToFit="1"/>
    </xf>
    <xf numFmtId="41" fontId="21" fillId="0" borderId="67" xfId="0" quotePrefix="1" applyNumberFormat="1" applyFont="1" applyBorder="1" applyAlignment="1">
      <alignment horizontal="right" vertical="center" shrinkToFit="1"/>
    </xf>
    <xf numFmtId="41" fontId="21" fillId="0" borderId="97" xfId="0" quotePrefix="1" applyNumberFormat="1" applyFont="1" applyBorder="1" applyAlignment="1">
      <alignment horizontal="right" vertical="center" shrinkToFit="1"/>
    </xf>
    <xf numFmtId="41" fontId="21" fillId="0" borderId="98" xfId="0" quotePrefix="1" applyNumberFormat="1" applyFont="1" applyBorder="1" applyAlignment="1">
      <alignment horizontal="right" vertical="center" shrinkToFit="1"/>
    </xf>
    <xf numFmtId="41" fontId="21" fillId="0" borderId="8" xfId="0" quotePrefix="1" applyNumberFormat="1" applyFont="1" applyBorder="1" applyAlignment="1">
      <alignment horizontal="right" vertical="center" shrinkToFit="1"/>
    </xf>
    <xf numFmtId="41" fontId="21" fillId="0" borderId="33" xfId="0" quotePrefix="1" applyNumberFormat="1" applyFont="1" applyBorder="1" applyAlignment="1">
      <alignment horizontal="right" vertical="center" shrinkToFit="1"/>
    </xf>
    <xf numFmtId="41" fontId="22" fillId="0" borderId="0" xfId="0" applyNumberFormat="1" applyFont="1" applyAlignment="1">
      <alignment horizontal="right" vertical="center" shrinkToFit="1"/>
    </xf>
    <xf numFmtId="41" fontId="21" fillId="0" borderId="2" xfId="11" applyNumberFormat="1" applyFont="1" applyBorder="1" applyAlignment="1">
      <alignment horizontal="distributed" vertical="center" shrinkToFit="1"/>
    </xf>
    <xf numFmtId="41" fontId="21" fillId="0" borderId="18" xfId="0" quotePrefix="1" applyNumberFormat="1" applyFont="1" applyBorder="1" applyAlignment="1">
      <alignment vertical="center"/>
    </xf>
    <xf numFmtId="41" fontId="21" fillId="0" borderId="15" xfId="0" quotePrefix="1" applyNumberFormat="1" applyFont="1" applyBorder="1" applyAlignment="1">
      <alignment horizontal="right" vertical="center" shrinkToFit="1"/>
    </xf>
    <xf numFmtId="41" fontId="21" fillId="0" borderId="16" xfId="0" quotePrefix="1" applyNumberFormat="1" applyFont="1" applyBorder="1" applyAlignment="1">
      <alignment vertical="center"/>
    </xf>
    <xf numFmtId="41" fontId="21" fillId="0" borderId="7" xfId="0" applyNumberFormat="1" applyFont="1" applyBorder="1" applyAlignment="1">
      <alignment horizontal="right" vertical="center" shrinkToFit="1"/>
    </xf>
    <xf numFmtId="41" fontId="21" fillId="0" borderId="16" xfId="0" applyNumberFormat="1" applyFont="1" applyBorder="1" applyAlignment="1">
      <alignment horizontal="right" vertical="center" shrinkToFit="1"/>
    </xf>
    <xf numFmtId="41" fontId="21" fillId="0" borderId="17" xfId="0" applyNumberFormat="1" applyFont="1" applyBorder="1" applyAlignment="1">
      <alignment horizontal="right" vertical="center" shrinkToFit="1"/>
    </xf>
    <xf numFmtId="41" fontId="21" fillId="0" borderId="16" xfId="0" quotePrefix="1" applyNumberFormat="1" applyFont="1" applyBorder="1" applyAlignment="1">
      <alignment horizontal="right" vertical="center" shrinkToFit="1"/>
    </xf>
    <xf numFmtId="41" fontId="21" fillId="0" borderId="17" xfId="0" quotePrefix="1" applyNumberFormat="1" applyFont="1" applyBorder="1" applyAlignment="1">
      <alignment horizontal="right" vertical="center" shrinkToFit="1"/>
    </xf>
    <xf numFmtId="41" fontId="21" fillId="0" borderId="18" xfId="0" quotePrefix="1" applyNumberFormat="1" applyFont="1" applyBorder="1" applyAlignment="1">
      <alignment horizontal="right" vertical="center" shrinkToFit="1"/>
    </xf>
    <xf numFmtId="41" fontId="21" fillId="0" borderId="7" xfId="0" quotePrefix="1" applyNumberFormat="1" applyFont="1" applyBorder="1" applyAlignment="1">
      <alignment horizontal="right" vertical="center" shrinkToFit="1"/>
    </xf>
    <xf numFmtId="41" fontId="21" fillId="0" borderId="85" xfId="0" quotePrefix="1" applyNumberFormat="1" applyFont="1" applyBorder="1" applyAlignment="1">
      <alignment vertical="center"/>
    </xf>
    <xf numFmtId="41" fontId="21" fillId="0" borderId="51" xfId="0" quotePrefix="1" applyNumberFormat="1" applyFont="1" applyBorder="1" applyAlignment="1">
      <alignment vertical="center"/>
    </xf>
    <xf numFmtId="41" fontId="21" fillId="0" borderId="58" xfId="0" quotePrefix="1" applyNumberFormat="1" applyFont="1" applyBorder="1" applyAlignment="1">
      <alignment horizontal="right" vertical="center" shrinkToFit="1"/>
    </xf>
    <xf numFmtId="41" fontId="21" fillId="0" borderId="59" xfId="0" quotePrefix="1" applyNumberFormat="1" applyFont="1" applyBorder="1" applyAlignment="1">
      <alignment horizontal="right" vertical="center" shrinkToFit="1"/>
    </xf>
    <xf numFmtId="41" fontId="21" fillId="0" borderId="6" xfId="11" applyNumberFormat="1" applyFont="1" applyBorder="1" applyAlignment="1">
      <alignment horizontal="distributed" vertical="center" shrinkToFit="1"/>
    </xf>
    <xf numFmtId="41" fontId="22" fillId="0" borderId="0" xfId="0" applyNumberFormat="1" applyFont="1" applyAlignment="1">
      <alignment vertical="center" shrinkToFit="1"/>
    </xf>
    <xf numFmtId="41" fontId="21" fillId="0" borderId="68" xfId="11" applyNumberFormat="1" applyFont="1" applyBorder="1" applyAlignment="1">
      <alignment horizontal="distributed" vertical="center" shrinkToFit="1"/>
    </xf>
    <xf numFmtId="41" fontId="21" fillId="0" borderId="72" xfId="11" applyNumberFormat="1" applyFont="1" applyBorder="1" applyAlignment="1">
      <alignment horizontal="right" vertical="center" shrinkToFit="1"/>
    </xf>
    <xf numFmtId="41" fontId="21" fillId="0" borderId="69" xfId="11" applyNumberFormat="1" applyFont="1" applyBorder="1" applyAlignment="1">
      <alignment horizontal="right" vertical="center" shrinkToFit="1"/>
    </xf>
    <xf numFmtId="41" fontId="21" fillId="0" borderId="70" xfId="11" applyNumberFormat="1" applyFont="1" applyBorder="1" applyAlignment="1">
      <alignment horizontal="right" vertical="center" shrinkToFit="1"/>
    </xf>
    <xf numFmtId="41" fontId="21" fillId="0" borderId="73" xfId="11" applyNumberFormat="1" applyFont="1" applyBorder="1" applyAlignment="1">
      <alignment horizontal="right" vertical="center" shrinkToFit="1"/>
    </xf>
    <xf numFmtId="41" fontId="21" fillId="0" borderId="74" xfId="11" applyNumberFormat="1" applyFont="1" applyBorder="1" applyAlignment="1">
      <alignment horizontal="right" vertical="center" shrinkToFit="1"/>
    </xf>
    <xf numFmtId="41" fontId="21" fillId="0" borderId="8" xfId="11" applyNumberFormat="1" applyFont="1" applyBorder="1" applyAlignment="1">
      <alignment horizontal="right" vertical="center" shrinkToFit="1"/>
    </xf>
    <xf numFmtId="41" fontId="21" fillId="0" borderId="33" xfId="11" applyNumberFormat="1" applyFont="1" applyBorder="1" applyAlignment="1">
      <alignment horizontal="right" vertical="center" shrinkToFit="1"/>
    </xf>
    <xf numFmtId="41" fontId="21" fillId="0" borderId="75" xfId="11" applyNumberFormat="1" applyFont="1" applyBorder="1" applyAlignment="1">
      <alignment horizontal="right" vertical="center" shrinkToFit="1"/>
    </xf>
    <xf numFmtId="41" fontId="21" fillId="0" borderId="3" xfId="11" applyNumberFormat="1" applyFont="1" applyBorder="1" applyAlignment="1">
      <alignment horizontal="distributed" vertical="center" shrinkToFit="1"/>
    </xf>
    <xf numFmtId="41" fontId="21" fillId="0" borderId="100" xfId="0" quotePrefix="1" applyNumberFormat="1" applyFont="1" applyBorder="1" applyAlignment="1">
      <alignment vertical="center"/>
    </xf>
    <xf numFmtId="41" fontId="21" fillId="0" borderId="60" xfId="0" quotePrefix="1" applyNumberFormat="1" applyFont="1" applyBorder="1" applyAlignment="1">
      <alignment vertical="center"/>
    </xf>
    <xf numFmtId="41" fontId="21" fillId="0" borderId="32" xfId="0" quotePrefix="1" applyNumberFormat="1" applyFont="1" applyBorder="1" applyAlignment="1">
      <alignment vertical="center"/>
    </xf>
    <xf numFmtId="41" fontId="21" fillId="0" borderId="23" xfId="0" applyNumberFormat="1" applyFont="1" applyBorder="1" applyAlignment="1">
      <alignment horizontal="right" vertical="center" shrinkToFit="1"/>
    </xf>
    <xf numFmtId="41" fontId="21" fillId="0" borderId="20" xfId="0" applyNumberFormat="1" applyFont="1" applyBorder="1" applyAlignment="1">
      <alignment horizontal="right" vertical="center" shrinkToFit="1"/>
    </xf>
    <xf numFmtId="41" fontId="21" fillId="0" borderId="21" xfId="0" applyNumberFormat="1" applyFont="1" applyBorder="1" applyAlignment="1">
      <alignment horizontal="right" vertical="center" shrinkToFit="1"/>
    </xf>
    <xf numFmtId="41" fontId="21" fillId="0" borderId="19" xfId="0" quotePrefix="1" applyNumberFormat="1" applyFont="1" applyBorder="1" applyAlignment="1">
      <alignment horizontal="right" vertical="center" shrinkToFit="1"/>
    </xf>
    <xf numFmtId="41" fontId="21" fillId="0" borderId="20" xfId="0" quotePrefix="1" applyNumberFormat="1" applyFont="1" applyBorder="1" applyAlignment="1">
      <alignment horizontal="right" vertical="center" shrinkToFit="1"/>
    </xf>
    <xf numFmtId="41" fontId="21" fillId="0" borderId="21" xfId="0" quotePrefix="1" applyNumberFormat="1" applyFont="1" applyBorder="1" applyAlignment="1">
      <alignment horizontal="right" vertical="center" shrinkToFit="1"/>
    </xf>
    <xf numFmtId="41" fontId="21" fillId="0" borderId="22" xfId="0" quotePrefix="1" applyNumberFormat="1" applyFont="1" applyBorder="1" applyAlignment="1">
      <alignment horizontal="right" vertical="center" shrinkToFit="1"/>
    </xf>
    <xf numFmtId="41" fontId="21" fillId="0" borderId="23" xfId="0" quotePrefix="1" applyNumberFormat="1" applyFont="1" applyBorder="1" applyAlignment="1">
      <alignment horizontal="right" vertical="center" shrinkToFit="1"/>
    </xf>
    <xf numFmtId="41" fontId="21" fillId="0" borderId="62" xfId="0" quotePrefix="1" applyNumberFormat="1" applyFont="1" applyBorder="1" applyAlignment="1">
      <alignment horizontal="right" vertical="center" shrinkToFit="1"/>
    </xf>
    <xf numFmtId="41" fontId="21" fillId="0" borderId="61" xfId="0" quotePrefix="1" applyNumberFormat="1" applyFont="1" applyBorder="1" applyAlignment="1">
      <alignment horizontal="right" vertical="center" shrinkToFit="1"/>
    </xf>
    <xf numFmtId="41" fontId="21" fillId="0" borderId="60" xfId="11" applyNumberFormat="1" applyFont="1" applyBorder="1" applyAlignment="1">
      <alignment horizontal="right" vertical="center" shrinkToFit="1"/>
    </xf>
    <xf numFmtId="41" fontId="21" fillId="0" borderId="61" xfId="11" applyNumberFormat="1" applyFont="1" applyBorder="1" applyAlignment="1">
      <alignment horizontal="right" vertical="center" shrinkToFit="1"/>
    </xf>
    <xf numFmtId="41" fontId="22" fillId="0" borderId="34" xfId="0" applyNumberFormat="1" applyFont="1" applyBorder="1" applyAlignment="1">
      <alignment horizontal="right" vertical="center" shrinkToFit="1"/>
    </xf>
    <xf numFmtId="41" fontId="21" fillId="0" borderId="4" xfId="11" applyNumberFormat="1" applyFont="1" applyBorder="1" applyAlignment="1">
      <alignment horizontal="distributed" vertical="center" shrinkToFit="1"/>
    </xf>
    <xf numFmtId="41" fontId="21" fillId="0" borderId="27" xfId="0" quotePrefix="1" applyNumberFormat="1" applyFont="1" applyBorder="1" applyAlignment="1">
      <alignment vertical="center"/>
    </xf>
    <xf numFmtId="41" fontId="21" fillId="0" borderId="25" xfId="0" quotePrefix="1" applyNumberFormat="1" applyFont="1" applyBorder="1" applyAlignment="1">
      <alignment vertical="center"/>
    </xf>
    <xf numFmtId="41" fontId="21" fillId="0" borderId="28" xfId="0" applyNumberFormat="1" applyFont="1" applyBorder="1" applyAlignment="1">
      <alignment horizontal="right" vertical="center" shrinkToFit="1"/>
    </xf>
    <xf numFmtId="41" fontId="21" fillId="0" borderId="25" xfId="0" applyNumberFormat="1" applyFont="1" applyBorder="1" applyAlignment="1">
      <alignment horizontal="right" vertical="center" shrinkToFit="1"/>
    </xf>
    <xf numFmtId="41" fontId="21" fillId="0" borderId="26" xfId="0" applyNumberFormat="1" applyFont="1" applyBorder="1" applyAlignment="1">
      <alignment horizontal="right" vertical="center" shrinkToFit="1"/>
    </xf>
    <xf numFmtId="41" fontId="21" fillId="0" borderId="24" xfId="0" quotePrefix="1" applyNumberFormat="1" applyFont="1" applyBorder="1" applyAlignment="1">
      <alignment horizontal="right" vertical="center" shrinkToFit="1"/>
    </xf>
    <xf numFmtId="41" fontId="21" fillId="0" borderId="25" xfId="0" quotePrefix="1" applyNumberFormat="1" applyFont="1" applyBorder="1" applyAlignment="1">
      <alignment horizontal="right" vertical="center" shrinkToFit="1"/>
    </xf>
    <xf numFmtId="41" fontId="21" fillId="0" borderId="26" xfId="0" quotePrefix="1" applyNumberFormat="1" applyFont="1" applyBorder="1" applyAlignment="1">
      <alignment horizontal="right" vertical="center" shrinkToFit="1"/>
    </xf>
    <xf numFmtId="41" fontId="21" fillId="0" borderId="27" xfId="0" quotePrefix="1" applyNumberFormat="1" applyFont="1" applyBorder="1" applyAlignment="1">
      <alignment horizontal="right" vertical="center" shrinkToFit="1"/>
    </xf>
    <xf numFmtId="41" fontId="21" fillId="0" borderId="28" xfId="0" quotePrefix="1" applyNumberFormat="1" applyFont="1" applyBorder="1" applyAlignment="1">
      <alignment horizontal="right" vertical="center" shrinkToFit="1"/>
    </xf>
    <xf numFmtId="41" fontId="21" fillId="0" borderId="5" xfId="11" applyNumberFormat="1" applyFont="1" applyBorder="1" applyAlignment="1">
      <alignment horizontal="distributed" vertical="center" shrinkToFit="1"/>
    </xf>
    <xf numFmtId="41" fontId="21" fillId="0" borderId="30" xfId="0" quotePrefix="1" applyNumberFormat="1" applyFont="1" applyBorder="1" applyAlignment="1">
      <alignment vertical="center"/>
    </xf>
    <xf numFmtId="41" fontId="21" fillId="0" borderId="1" xfId="0" quotePrefix="1" applyNumberFormat="1" applyFont="1" applyBorder="1" applyAlignment="1">
      <alignment horizontal="right" vertical="center" shrinkToFit="1"/>
    </xf>
    <xf numFmtId="41" fontId="21" fillId="0" borderId="1" xfId="0" quotePrefix="1" applyNumberFormat="1" applyFont="1" applyBorder="1" applyAlignment="1">
      <alignment vertical="center"/>
    </xf>
    <xf numFmtId="41" fontId="21" fillId="0" borderId="31" xfId="0" applyNumberFormat="1" applyFont="1" applyBorder="1" applyAlignment="1">
      <alignment horizontal="right" vertical="center" shrinkToFit="1"/>
    </xf>
    <xf numFmtId="41" fontId="21" fillId="0" borderId="1" xfId="0" applyNumberFormat="1" applyFont="1" applyBorder="1" applyAlignment="1">
      <alignment horizontal="right" vertical="center" shrinkToFit="1"/>
    </xf>
    <xf numFmtId="41" fontId="21" fillId="0" borderId="29" xfId="0" applyNumberFormat="1" applyFont="1" applyBorder="1" applyAlignment="1">
      <alignment horizontal="right" vertical="center" shrinkToFit="1"/>
    </xf>
    <xf numFmtId="41" fontId="21" fillId="0" borderId="12" xfId="0" quotePrefix="1" applyNumberFormat="1" applyFont="1" applyBorder="1" applyAlignment="1">
      <alignment horizontal="right" vertical="center" shrinkToFit="1"/>
    </xf>
    <xf numFmtId="41" fontId="21" fillId="0" borderId="29" xfId="0" quotePrefix="1" applyNumberFormat="1" applyFont="1" applyBorder="1" applyAlignment="1">
      <alignment horizontal="right" vertical="center" shrinkToFit="1"/>
    </xf>
    <xf numFmtId="41" fontId="21" fillId="0" borderId="30" xfId="0" quotePrefix="1" applyNumberFormat="1" applyFont="1" applyBorder="1" applyAlignment="1">
      <alignment horizontal="right" vertical="center" shrinkToFit="1"/>
    </xf>
    <xf numFmtId="41" fontId="21" fillId="0" borderId="31" xfId="0" quotePrefix="1" applyNumberFormat="1" applyFont="1" applyBorder="1" applyAlignment="1">
      <alignment horizontal="right" vertical="center" shrinkToFit="1"/>
    </xf>
    <xf numFmtId="41" fontId="21" fillId="0" borderId="22" xfId="0" quotePrefix="1" applyNumberFormat="1" applyFont="1" applyBorder="1" applyAlignment="1">
      <alignment vertical="center"/>
    </xf>
    <xf numFmtId="41" fontId="21" fillId="0" borderId="20" xfId="0" quotePrefix="1" applyNumberFormat="1" applyFont="1" applyBorder="1" applyAlignment="1">
      <alignment vertical="center"/>
    </xf>
    <xf numFmtId="41" fontId="21" fillId="0" borderId="51" xfId="0" quotePrefix="1" applyNumberFormat="1" applyFont="1" applyBorder="1" applyAlignment="1">
      <alignment horizontal="right" vertical="center" shrinkToFit="1"/>
    </xf>
    <xf numFmtId="41" fontId="21" fillId="0" borderId="0" xfId="11" applyNumberFormat="1" applyFont="1" applyAlignment="1">
      <alignment horizontal="right" vertical="center" shrinkToFit="1"/>
    </xf>
    <xf numFmtId="41" fontId="21" fillId="0" borderId="76" xfId="11" applyNumberFormat="1" applyFont="1" applyBorder="1" applyAlignment="1">
      <alignment horizontal="distributed" vertical="center" shrinkToFit="1"/>
    </xf>
    <xf numFmtId="41" fontId="21" fillId="0" borderId="77" xfId="11" applyNumberFormat="1" applyFont="1" applyBorder="1" applyAlignment="1">
      <alignment horizontal="right" vertical="center" shrinkToFit="1"/>
    </xf>
    <xf numFmtId="41" fontId="21" fillId="0" borderId="78" xfId="11" applyNumberFormat="1" applyFont="1" applyBorder="1" applyAlignment="1">
      <alignment horizontal="right" vertical="center" shrinkToFit="1"/>
    </xf>
    <xf numFmtId="41" fontId="21" fillId="0" borderId="79" xfId="11" applyNumberFormat="1" applyFont="1" applyBorder="1" applyAlignment="1">
      <alignment horizontal="right" vertical="center" shrinkToFit="1"/>
    </xf>
    <xf numFmtId="41" fontId="21" fillId="0" borderId="81" xfId="11" applyNumberFormat="1" applyFont="1" applyBorder="1" applyAlignment="1">
      <alignment horizontal="right" vertical="center" shrinkToFit="1"/>
    </xf>
    <xf numFmtId="41" fontId="21" fillId="0" borderId="82" xfId="11" applyNumberFormat="1" applyFont="1" applyBorder="1" applyAlignment="1">
      <alignment horizontal="right" vertical="center" shrinkToFit="1"/>
    </xf>
    <xf numFmtId="41" fontId="21" fillId="0" borderId="45" xfId="11" applyNumberFormat="1" applyFont="1" applyBorder="1" applyAlignment="1">
      <alignment horizontal="distributed" vertical="center" shrinkToFit="1"/>
    </xf>
    <xf numFmtId="41" fontId="21" fillId="0" borderId="101" xfId="0" quotePrefix="1" applyNumberFormat="1" applyFont="1" applyBorder="1" applyAlignment="1">
      <alignment horizontal="right" vertical="center" shrinkToFit="1"/>
    </xf>
    <xf numFmtId="41" fontId="21" fillId="0" borderId="102" xfId="0" quotePrefix="1" applyNumberFormat="1" applyFont="1" applyBorder="1" applyAlignment="1">
      <alignment horizontal="right" vertical="center" shrinkToFit="1"/>
    </xf>
    <xf numFmtId="41" fontId="21" fillId="0" borderId="216" xfId="0" quotePrefix="1" applyNumberFormat="1" applyFont="1" applyBorder="1" applyAlignment="1">
      <alignment vertical="center"/>
    </xf>
    <xf numFmtId="41" fontId="21" fillId="0" borderId="17" xfId="0" quotePrefix="1" applyNumberFormat="1" applyFont="1" applyBorder="1" applyAlignment="1">
      <alignment vertical="center"/>
    </xf>
    <xf numFmtId="41" fontId="21" fillId="0" borderId="0" xfId="0" quotePrefix="1" applyNumberFormat="1" applyFont="1" applyAlignment="1">
      <alignment vertical="center"/>
    </xf>
    <xf numFmtId="41" fontId="21" fillId="0" borderId="0" xfId="0" quotePrefix="1" applyNumberFormat="1" applyFont="1" applyAlignment="1">
      <alignment horizontal="right" vertical="center" shrinkToFit="1"/>
    </xf>
    <xf numFmtId="41" fontId="21" fillId="0" borderId="10" xfId="11" applyNumberFormat="1" applyFont="1" applyBorder="1" applyAlignment="1">
      <alignment horizontal="distributed" vertical="center" shrinkToFit="1"/>
    </xf>
    <xf numFmtId="41" fontId="21" fillId="0" borderId="32" xfId="0" quotePrefix="1" applyNumberFormat="1" applyFont="1" applyBorder="1" applyAlignment="1">
      <alignment horizontal="right" vertical="center" shrinkToFit="1"/>
    </xf>
    <xf numFmtId="41" fontId="21" fillId="0" borderId="108" xfId="0" quotePrefix="1" applyNumberFormat="1" applyFont="1" applyBorder="1" applyAlignment="1">
      <alignment horizontal="right" vertical="center" shrinkToFit="1"/>
    </xf>
    <xf numFmtId="41" fontId="21" fillId="0" borderId="103" xfId="0" quotePrefix="1" applyNumberFormat="1" applyFont="1" applyBorder="1" applyAlignment="1">
      <alignment horizontal="right" vertical="center" shrinkToFit="1"/>
    </xf>
    <xf numFmtId="41" fontId="21" fillId="0" borderId="104" xfId="0" quotePrefix="1" applyNumberFormat="1" applyFont="1" applyBorder="1" applyAlignment="1">
      <alignment horizontal="right" vertical="center" shrinkToFit="1"/>
    </xf>
    <xf numFmtId="41" fontId="21" fillId="0" borderId="105" xfId="0" quotePrefix="1" applyNumberFormat="1" applyFont="1" applyBorder="1" applyAlignment="1">
      <alignment horizontal="right" vertical="center" shrinkToFit="1"/>
    </xf>
    <xf numFmtId="41" fontId="21" fillId="0" borderId="46" xfId="11" applyNumberFormat="1" applyFont="1" applyBorder="1" applyAlignment="1">
      <alignment horizontal="distributed" vertical="center" shrinkToFit="1"/>
    </xf>
    <xf numFmtId="41" fontId="21" fillId="0" borderId="106" xfId="0" quotePrefix="1" applyNumberFormat="1" applyFont="1" applyBorder="1" applyAlignment="1">
      <alignment horizontal="right" vertical="center" shrinkToFit="1"/>
    </xf>
    <xf numFmtId="41" fontId="21" fillId="0" borderId="107" xfId="0" quotePrefix="1" applyNumberFormat="1" applyFont="1" applyBorder="1" applyAlignment="1">
      <alignment horizontal="right" vertical="center" shrinkToFit="1"/>
    </xf>
    <xf numFmtId="41" fontId="21" fillId="0" borderId="108" xfId="0" quotePrefix="1" applyNumberFormat="1" applyFont="1" applyBorder="1" applyAlignment="1">
      <alignment vertical="center"/>
    </xf>
    <xf numFmtId="41" fontId="21" fillId="0" borderId="103" xfId="0" quotePrefix="1" applyNumberFormat="1" applyFont="1" applyBorder="1" applyAlignment="1">
      <alignment vertical="center"/>
    </xf>
    <xf numFmtId="41" fontId="21" fillId="0" borderId="89" xfId="11" applyNumberFormat="1" applyFont="1" applyBorder="1" applyAlignment="1">
      <alignment horizontal="distributed" vertical="center" shrinkToFit="1"/>
    </xf>
    <xf numFmtId="41" fontId="21" fillId="0" borderId="90" xfId="11" applyNumberFormat="1" applyFont="1" applyBorder="1" applyAlignment="1">
      <alignment horizontal="right" vertical="center" shrinkToFit="1"/>
    </xf>
    <xf numFmtId="41" fontId="21" fillId="0" borderId="83" xfId="11" applyNumberFormat="1" applyFont="1" applyBorder="1" applyAlignment="1">
      <alignment horizontal="right" vertical="center" shrinkToFit="1"/>
    </xf>
    <xf numFmtId="41" fontId="21" fillId="0" borderId="47" xfId="11" applyNumberFormat="1" applyFont="1" applyBorder="1" applyAlignment="1">
      <alignment horizontal="distributed" vertical="center" shrinkToFit="1"/>
    </xf>
    <xf numFmtId="41" fontId="21" fillId="0" borderId="109" xfId="0" quotePrefix="1" applyNumberFormat="1" applyFont="1" applyBorder="1" applyAlignment="1">
      <alignment horizontal="right" vertical="center" shrinkToFit="1"/>
    </xf>
    <xf numFmtId="41" fontId="21" fillId="0" borderId="110" xfId="0" quotePrefix="1" applyNumberFormat="1" applyFont="1" applyBorder="1" applyAlignment="1">
      <alignment horizontal="right" vertical="center" shrinkToFit="1"/>
    </xf>
    <xf numFmtId="41" fontId="21" fillId="0" borderId="23" xfId="0" quotePrefix="1" applyNumberFormat="1" applyFont="1" applyBorder="1" applyAlignment="1">
      <alignment vertical="center"/>
    </xf>
    <xf numFmtId="41" fontId="21" fillId="0" borderId="21" xfId="0" quotePrefix="1" applyNumberFormat="1" applyFont="1" applyBorder="1" applyAlignment="1">
      <alignment vertical="center"/>
    </xf>
    <xf numFmtId="41" fontId="21" fillId="0" borderId="209" xfId="0" quotePrefix="1" applyNumberFormat="1" applyFont="1" applyBorder="1" applyAlignment="1">
      <alignment horizontal="right" vertical="center" shrinkToFit="1"/>
    </xf>
    <xf numFmtId="41" fontId="21" fillId="0" borderId="48" xfId="11" applyNumberFormat="1" applyFont="1" applyBorder="1" applyAlignment="1">
      <alignment horizontal="distributed" vertical="center" shrinkToFit="1"/>
    </xf>
    <xf numFmtId="41" fontId="21" fillId="0" borderId="111" xfId="0" quotePrefix="1" applyNumberFormat="1" applyFont="1" applyBorder="1" applyAlignment="1">
      <alignment horizontal="right" vertical="center" shrinkToFit="1"/>
    </xf>
    <xf numFmtId="41" fontId="21" fillId="0" borderId="112" xfId="0" quotePrefix="1" applyNumberFormat="1" applyFont="1" applyBorder="1" applyAlignment="1">
      <alignment horizontal="right" vertical="center" shrinkToFit="1"/>
    </xf>
    <xf numFmtId="41" fontId="21" fillId="0" borderId="28" xfId="0" quotePrefix="1" applyNumberFormat="1" applyFont="1" applyBorder="1" applyAlignment="1">
      <alignment vertical="center"/>
    </xf>
    <xf numFmtId="41" fontId="21" fillId="0" borderId="26" xfId="0" quotePrefix="1" applyNumberFormat="1" applyFont="1" applyBorder="1" applyAlignment="1">
      <alignment vertical="center"/>
    </xf>
    <xf numFmtId="41" fontId="21" fillId="0" borderId="49" xfId="11" applyNumberFormat="1" applyFont="1" applyBorder="1" applyAlignment="1">
      <alignment horizontal="distributed" vertical="center" shrinkToFit="1"/>
    </xf>
    <xf numFmtId="41" fontId="21" fillId="0" borderId="113" xfId="0" quotePrefix="1" applyNumberFormat="1" applyFont="1" applyBorder="1" applyAlignment="1">
      <alignment horizontal="right" vertical="center" shrinkToFit="1"/>
    </xf>
    <xf numFmtId="41" fontId="21" fillId="0" borderId="114" xfId="0" quotePrefix="1" applyNumberFormat="1" applyFont="1" applyBorder="1" applyAlignment="1">
      <alignment horizontal="right" vertical="center" shrinkToFit="1"/>
    </xf>
    <xf numFmtId="41" fontId="21" fillId="0" borderId="215" xfId="0" quotePrefix="1" applyNumberFormat="1" applyFont="1" applyBorder="1" applyAlignment="1">
      <alignment vertical="center"/>
    </xf>
    <xf numFmtId="41" fontId="21" fillId="0" borderId="29" xfId="0" quotePrefix="1" applyNumberFormat="1" applyFont="1" applyBorder="1" applyAlignment="1">
      <alignment vertical="center"/>
    </xf>
    <xf numFmtId="41" fontId="21" fillId="0" borderId="212" xfId="0" quotePrefix="1" applyNumberFormat="1" applyFont="1" applyBorder="1" applyAlignment="1">
      <alignment horizontal="right" vertical="center" shrinkToFit="1"/>
    </xf>
    <xf numFmtId="176" fontId="21" fillId="0" borderId="210" xfId="0" applyNumberFormat="1" applyFont="1" applyBorder="1" applyAlignment="1">
      <alignment horizontal="right" vertical="center" wrapText="1"/>
    </xf>
    <xf numFmtId="41" fontId="21" fillId="0" borderId="50" xfId="11" applyNumberFormat="1" applyFont="1" applyBorder="1" applyAlignment="1">
      <alignment horizontal="distributed" vertical="center" shrinkToFit="1"/>
    </xf>
    <xf numFmtId="41" fontId="21" fillId="0" borderId="59" xfId="0" quotePrefix="1" applyNumberFormat="1" applyFont="1" applyBorder="1" applyAlignment="1">
      <alignment vertical="center"/>
    </xf>
    <xf numFmtId="41" fontId="21" fillId="0" borderId="58" xfId="0" quotePrefix="1" applyNumberFormat="1" applyFont="1" applyBorder="1" applyAlignment="1">
      <alignment vertical="center"/>
    </xf>
    <xf numFmtId="177" fontId="22" fillId="0" borderId="33" xfId="0" applyNumberFormat="1" applyFont="1" applyBorder="1" applyAlignment="1">
      <alignment horizontal="right" vertical="center" shrinkToFit="1"/>
    </xf>
    <xf numFmtId="177" fontId="21" fillId="0" borderId="6" xfId="11" applyNumberFormat="1" applyFont="1" applyBorder="1" applyAlignment="1">
      <alignment horizontal="distributed" vertical="center" shrinkToFit="1"/>
    </xf>
    <xf numFmtId="177" fontId="21" fillId="0" borderId="8" xfId="0" quotePrefix="1" applyNumberFormat="1" applyFont="1" applyBorder="1" applyAlignment="1">
      <alignment horizontal="right" vertical="center" shrinkToFit="1"/>
    </xf>
    <xf numFmtId="177" fontId="21" fillId="0" borderId="33" xfId="0" quotePrefix="1" applyNumberFormat="1" applyFont="1" applyBorder="1" applyAlignment="1">
      <alignment horizontal="right" vertical="center" shrinkToFit="1"/>
    </xf>
    <xf numFmtId="41" fontId="21" fillId="0" borderId="51" xfId="0" quotePrefix="1" applyNumberFormat="1" applyFont="1" applyBorder="1" applyAlignment="1">
      <alignment vertical="center" shrinkToFit="1"/>
    </xf>
    <xf numFmtId="177" fontId="21" fillId="0" borderId="53" xfId="11" applyNumberFormat="1" applyFont="1" applyBorder="1" applyAlignment="1">
      <alignment horizontal="distributed" vertical="center" shrinkToFit="1"/>
    </xf>
    <xf numFmtId="177" fontId="21" fillId="0" borderId="2" xfId="11" applyNumberFormat="1" applyFont="1" applyBorder="1" applyAlignment="1">
      <alignment horizontal="distributed" vertical="center" shrinkToFit="1"/>
    </xf>
    <xf numFmtId="41" fontId="21" fillId="0" borderId="85" xfId="0" quotePrefix="1" applyNumberFormat="1" applyFont="1" applyBorder="1" applyAlignment="1">
      <alignment horizontal="right" vertical="center" shrinkToFit="1"/>
    </xf>
    <xf numFmtId="177" fontId="22" fillId="0" borderId="0" xfId="0" applyNumberFormat="1" applyFont="1" applyAlignment="1">
      <alignment horizontal="right" vertical="center" shrinkToFit="1"/>
    </xf>
    <xf numFmtId="177" fontId="21" fillId="0" borderId="33" xfId="11" applyNumberFormat="1" applyFont="1" applyBorder="1" applyAlignment="1">
      <alignment horizontal="distributed" vertical="center" shrinkToFit="1"/>
    </xf>
    <xf numFmtId="177" fontId="21" fillId="0" borderId="10" xfId="11" applyNumberFormat="1" applyFont="1" applyBorder="1" applyAlignment="1">
      <alignment horizontal="distributed" vertical="center" shrinkToFit="1"/>
    </xf>
    <xf numFmtId="41" fontId="21" fillId="0" borderId="17" xfId="0" quotePrefix="1" applyNumberFormat="1" applyFont="1" applyBorder="1" applyAlignment="1">
      <alignment vertical="center" shrinkToFit="1"/>
    </xf>
    <xf numFmtId="41" fontId="21" fillId="0" borderId="0" xfId="0" applyNumberFormat="1" applyFont="1" applyAlignment="1">
      <alignment vertical="center"/>
    </xf>
    <xf numFmtId="0" fontId="21" fillId="0" borderId="68" xfId="11" applyFont="1" applyBorder="1" applyAlignment="1">
      <alignment horizontal="distributed" vertical="center" shrinkToFit="1"/>
    </xf>
    <xf numFmtId="41" fontId="21" fillId="0" borderId="51" xfId="11" applyNumberFormat="1" applyFont="1" applyBorder="1" applyAlignment="1">
      <alignment horizontal="right" vertical="center" shrinkToFit="1"/>
    </xf>
    <xf numFmtId="177" fontId="21" fillId="0" borderId="8" xfId="11" applyNumberFormat="1" applyFont="1" applyBorder="1" applyAlignment="1">
      <alignment horizontal="right" vertical="center" shrinkToFit="1"/>
    </xf>
    <xf numFmtId="177" fontId="21" fillId="0" borderId="33" xfId="11" applyNumberFormat="1" applyFont="1" applyBorder="1" applyAlignment="1">
      <alignment horizontal="right" vertical="center" shrinkToFit="1"/>
    </xf>
    <xf numFmtId="0" fontId="21" fillId="0" borderId="83" xfId="11" applyFont="1" applyBorder="1" applyAlignment="1">
      <alignment horizontal="distributed" vertical="center" shrinkToFit="1"/>
    </xf>
    <xf numFmtId="41" fontId="21" fillId="0" borderId="84" xfId="11" applyNumberFormat="1" applyFont="1" applyBorder="1" applyAlignment="1">
      <alignment horizontal="right" vertical="center" shrinkToFit="1"/>
    </xf>
    <xf numFmtId="41" fontId="21" fillId="0" borderId="58" xfId="11" applyNumberFormat="1" applyFont="1" applyBorder="1" applyAlignment="1">
      <alignment horizontal="right" vertical="center" shrinkToFit="1"/>
    </xf>
    <xf numFmtId="41" fontId="21" fillId="0" borderId="86" xfId="11" applyNumberFormat="1" applyFont="1" applyBorder="1" applyAlignment="1">
      <alignment horizontal="right" vertical="center" shrinkToFit="1"/>
    </xf>
    <xf numFmtId="41" fontId="21" fillId="0" borderId="87" xfId="11" applyNumberFormat="1" applyFont="1" applyBorder="1" applyAlignment="1">
      <alignment horizontal="right" vertical="center" shrinkToFit="1"/>
    </xf>
    <xf numFmtId="0" fontId="22" fillId="0" borderId="0" xfId="0" applyFont="1" applyAlignment="1">
      <alignment vertical="center" shrinkToFit="1"/>
    </xf>
    <xf numFmtId="177" fontId="21" fillId="0" borderId="3" xfId="11" applyNumberFormat="1" applyFont="1" applyBorder="1" applyAlignment="1">
      <alignment horizontal="distributed" vertical="center" shrinkToFit="1"/>
    </xf>
    <xf numFmtId="41" fontId="21" fillId="0" borderId="60" xfId="0" quotePrefix="1" applyNumberFormat="1" applyFont="1" applyBorder="1" applyAlignment="1">
      <alignment horizontal="right" vertical="center" shrinkToFit="1"/>
    </xf>
    <xf numFmtId="177" fontId="21" fillId="0" borderId="54" xfId="11" applyNumberFormat="1" applyFont="1" applyBorder="1" applyAlignment="1">
      <alignment horizontal="distributed" vertical="center" shrinkToFit="1"/>
    </xf>
    <xf numFmtId="41" fontId="21" fillId="0" borderId="100" xfId="0" quotePrefix="1" applyNumberFormat="1" applyFont="1" applyBorder="1" applyAlignment="1">
      <alignment horizontal="right" vertical="center" shrinkToFit="1"/>
    </xf>
    <xf numFmtId="177" fontId="21" fillId="0" borderId="4" xfId="11" applyNumberFormat="1" applyFont="1" applyBorder="1" applyAlignment="1">
      <alignment horizontal="distributed" vertical="center" shrinkToFit="1"/>
    </xf>
    <xf numFmtId="177" fontId="21" fillId="0" borderId="55" xfId="11" applyNumberFormat="1" applyFont="1" applyBorder="1" applyAlignment="1">
      <alignment horizontal="distributed" vertical="center" shrinkToFit="1"/>
    </xf>
    <xf numFmtId="41" fontId="21" fillId="0" borderId="210" xfId="0" quotePrefix="1" applyNumberFormat="1" applyFont="1" applyBorder="1" applyAlignment="1">
      <alignment horizontal="right" vertical="center" shrinkToFit="1"/>
    </xf>
    <xf numFmtId="177" fontId="21" fillId="0" borderId="5" xfId="11" applyNumberFormat="1" applyFont="1" applyBorder="1" applyAlignment="1">
      <alignment horizontal="distributed" vertical="center" shrinkToFit="1"/>
    </xf>
    <xf numFmtId="177" fontId="21" fillId="0" borderId="56" xfId="11" applyNumberFormat="1" applyFont="1" applyBorder="1" applyAlignment="1">
      <alignment horizontal="distributed" vertical="center" shrinkToFit="1"/>
    </xf>
    <xf numFmtId="41" fontId="21" fillId="0" borderId="211" xfId="0" quotePrefix="1" applyNumberFormat="1" applyFont="1" applyBorder="1" applyAlignment="1">
      <alignment horizontal="right" vertical="center" shrinkToFit="1"/>
    </xf>
    <xf numFmtId="0" fontId="23" fillId="0" borderId="0" xfId="0" applyFont="1" applyAlignment="1">
      <alignment horizontal="right" vertical="center"/>
    </xf>
    <xf numFmtId="177" fontId="21" fillId="0" borderId="13" xfId="11" applyNumberFormat="1" applyFont="1" applyBorder="1" applyAlignment="1">
      <alignment horizontal="distributed" vertical="center" shrinkToFit="1"/>
    </xf>
    <xf numFmtId="41" fontId="21" fillId="0" borderId="116" xfId="0" quotePrefix="1" applyNumberFormat="1" applyFont="1" applyBorder="1" applyAlignment="1">
      <alignment vertical="center"/>
    </xf>
    <xf numFmtId="41" fontId="21" fillId="0" borderId="98" xfId="0" quotePrefix="1" applyNumberFormat="1" applyFont="1" applyBorder="1" applyAlignment="1">
      <alignment vertical="center"/>
    </xf>
    <xf numFmtId="41" fontId="21" fillId="0" borderId="14" xfId="64" applyNumberFormat="1" applyFont="1" applyBorder="1" applyAlignment="1">
      <alignment vertical="center" shrinkToFit="1"/>
    </xf>
    <xf numFmtId="41" fontId="21" fillId="0" borderId="7" xfId="0" quotePrefix="1" applyNumberFormat="1" applyFont="1" applyBorder="1" applyAlignment="1">
      <alignment vertical="center"/>
    </xf>
    <xf numFmtId="41" fontId="21" fillId="0" borderId="35" xfId="0" quotePrefix="1" applyNumberFormat="1" applyFont="1" applyBorder="1" applyAlignment="1">
      <alignment vertical="center"/>
    </xf>
    <xf numFmtId="41" fontId="21" fillId="0" borderId="67" xfId="64" applyNumberFormat="1" applyFont="1" applyBorder="1" applyAlignment="1">
      <alignment vertical="center" shrinkToFit="1"/>
    </xf>
    <xf numFmtId="41" fontId="21" fillId="0" borderId="14" xfId="65" applyNumberFormat="1" applyFont="1" applyBorder="1" applyAlignment="1">
      <alignment vertical="center" shrinkToFit="1"/>
    </xf>
    <xf numFmtId="41" fontId="21" fillId="0" borderId="51" xfId="65" applyNumberFormat="1" applyFont="1" applyBorder="1" applyAlignment="1">
      <alignment vertical="center" shrinkToFit="1"/>
    </xf>
    <xf numFmtId="41" fontId="21" fillId="0" borderId="67" xfId="0" applyNumberFormat="1" applyFont="1" applyBorder="1" applyAlignment="1">
      <alignment vertical="center" shrinkToFit="1"/>
    </xf>
    <xf numFmtId="41" fontId="21" fillId="0" borderId="58" xfId="0" applyNumberFormat="1" applyFont="1" applyBorder="1" applyAlignment="1">
      <alignment vertical="center" shrinkToFit="1"/>
    </xf>
    <xf numFmtId="41" fontId="21" fillId="0" borderId="99" xfId="66" applyNumberFormat="1" applyFont="1" applyBorder="1" applyAlignment="1">
      <alignment vertical="center" shrinkToFit="1"/>
    </xf>
    <xf numFmtId="41" fontId="21" fillId="0" borderId="14" xfId="66" applyNumberFormat="1" applyFont="1" applyBorder="1" applyAlignment="1">
      <alignment vertical="center" shrinkToFit="1"/>
    </xf>
    <xf numFmtId="41" fontId="21" fillId="0" borderId="67" xfId="66" applyNumberFormat="1" applyFont="1" applyBorder="1" applyAlignment="1">
      <alignment vertical="center" shrinkToFit="1"/>
    </xf>
    <xf numFmtId="0" fontId="22" fillId="0" borderId="0" xfId="0" applyFont="1" applyAlignment="1">
      <alignment vertical="center"/>
    </xf>
    <xf numFmtId="41" fontId="21" fillId="0" borderId="16" xfId="64" applyNumberFormat="1" applyFont="1" applyBorder="1" applyAlignment="1">
      <alignment vertical="center" shrinkToFit="1"/>
    </xf>
    <xf numFmtId="41" fontId="21" fillId="0" borderId="35" xfId="64" applyNumberFormat="1" applyFont="1" applyBorder="1" applyAlignment="1">
      <alignment vertical="center" shrinkToFit="1"/>
    </xf>
    <xf numFmtId="41" fontId="21" fillId="0" borderId="57" xfId="64" applyNumberFormat="1" applyFont="1" applyBorder="1" applyAlignment="1">
      <alignment vertical="center" shrinkToFit="1"/>
    </xf>
    <xf numFmtId="41" fontId="21" fillId="0" borderId="16" xfId="65" applyNumberFormat="1" applyFont="1" applyBorder="1" applyAlignment="1">
      <alignment vertical="center" shrinkToFit="1"/>
    </xf>
    <xf numFmtId="41" fontId="21" fillId="0" borderId="212" xfId="65" applyNumberFormat="1" applyFont="1" applyBorder="1" applyAlignment="1">
      <alignment vertical="center" shrinkToFit="1"/>
    </xf>
    <xf numFmtId="41" fontId="21" fillId="0" borderId="17" xfId="0" applyNumberFormat="1" applyFont="1" applyBorder="1" applyAlignment="1">
      <alignment vertical="center" shrinkToFit="1"/>
    </xf>
    <xf numFmtId="41" fontId="21" fillId="0" borderId="15" xfId="66" applyNumberFormat="1" applyFont="1" applyBorder="1" applyAlignment="1">
      <alignment vertical="center" shrinkToFit="1"/>
    </xf>
    <xf numFmtId="41" fontId="21" fillId="0" borderId="16" xfId="66" applyNumberFormat="1" applyFont="1" applyBorder="1" applyAlignment="1">
      <alignment vertical="center" shrinkToFit="1"/>
    </xf>
    <xf numFmtId="41" fontId="21" fillId="0" borderId="17" xfId="66" applyNumberFormat="1" applyFont="1" applyBorder="1" applyAlignment="1">
      <alignment vertical="center" shrinkToFit="1"/>
    </xf>
    <xf numFmtId="41" fontId="21" fillId="0" borderId="17" xfId="64" applyNumberFormat="1" applyFont="1" applyBorder="1" applyAlignment="1">
      <alignment vertical="center" shrinkToFit="1"/>
    </xf>
    <xf numFmtId="0" fontId="21" fillId="0" borderId="0" xfId="0" applyFont="1" applyAlignment="1">
      <alignment vertical="center"/>
    </xf>
    <xf numFmtId="41" fontId="21" fillId="0" borderId="51" xfId="64" applyNumberFormat="1" applyFont="1" applyBorder="1" applyAlignment="1">
      <alignment vertical="center" shrinkToFit="1"/>
    </xf>
    <xf numFmtId="41" fontId="21" fillId="0" borderId="58" xfId="64" applyNumberFormat="1" applyFont="1" applyBorder="1" applyAlignment="1">
      <alignment vertical="center" shrinkToFit="1"/>
    </xf>
    <xf numFmtId="41" fontId="21" fillId="0" borderId="84" xfId="66" applyNumberFormat="1" applyFont="1" applyBorder="1" applyAlignment="1">
      <alignment vertical="center" shrinkToFit="1"/>
    </xf>
    <xf numFmtId="41" fontId="21" fillId="0" borderId="51" xfId="66" applyNumberFormat="1" applyFont="1" applyBorder="1" applyAlignment="1">
      <alignment vertical="center" shrinkToFit="1"/>
    </xf>
    <xf numFmtId="41" fontId="21" fillId="0" borderId="58" xfId="66" applyNumberFormat="1" applyFont="1" applyBorder="1" applyAlignment="1">
      <alignment vertical="center" shrinkToFit="1"/>
    </xf>
    <xf numFmtId="41" fontId="21" fillId="0" borderId="69" xfId="10" applyNumberFormat="1" applyFont="1" applyBorder="1" applyAlignment="1">
      <alignment vertical="center" shrinkToFit="1"/>
    </xf>
    <xf numFmtId="41" fontId="21" fillId="0" borderId="70" xfId="10" applyNumberFormat="1" applyFont="1" applyBorder="1" applyAlignment="1">
      <alignment vertical="center" shrinkToFit="1"/>
    </xf>
    <xf numFmtId="41" fontId="21" fillId="0" borderId="71" xfId="10" applyNumberFormat="1" applyFont="1" applyBorder="1" applyAlignment="1">
      <alignment vertical="center" shrinkToFit="1"/>
    </xf>
    <xf numFmtId="41" fontId="21" fillId="0" borderId="72" xfId="10" applyNumberFormat="1" applyFont="1" applyBorder="1" applyAlignment="1">
      <alignment vertical="center" shrinkToFit="1"/>
    </xf>
    <xf numFmtId="41" fontId="21" fillId="0" borderId="73" xfId="10" applyNumberFormat="1" applyFont="1" applyBorder="1" applyAlignment="1">
      <alignment vertical="center" shrinkToFit="1"/>
    </xf>
    <xf numFmtId="41" fontId="21" fillId="0" borderId="74" xfId="10" applyNumberFormat="1" applyFont="1" applyBorder="1" applyAlignment="1">
      <alignment vertical="center" shrinkToFit="1"/>
    </xf>
    <xf numFmtId="41" fontId="21" fillId="0" borderId="75" xfId="10" applyNumberFormat="1" applyFont="1" applyBorder="1" applyAlignment="1">
      <alignment vertical="center" shrinkToFit="1"/>
    </xf>
    <xf numFmtId="41" fontId="21" fillId="0" borderId="73" xfId="10" applyNumberFormat="1" applyFont="1" applyBorder="1" applyAlignment="1">
      <alignment horizontal="right" vertical="center" shrinkToFit="1"/>
    </xf>
    <xf numFmtId="41" fontId="21" fillId="0" borderId="74" xfId="10" applyNumberFormat="1" applyFont="1" applyBorder="1" applyAlignment="1">
      <alignment horizontal="right" vertical="center" shrinkToFit="1"/>
    </xf>
    <xf numFmtId="41" fontId="21" fillId="0" borderId="71" xfId="10" applyNumberFormat="1" applyFont="1" applyBorder="1" applyAlignment="1">
      <alignment horizontal="right" vertical="center" shrinkToFit="1"/>
    </xf>
    <xf numFmtId="41" fontId="21" fillId="0" borderId="60" xfId="64" applyNumberFormat="1" applyFont="1" applyBorder="1" applyAlignment="1">
      <alignment vertical="center" shrinkToFit="1"/>
    </xf>
    <xf numFmtId="41" fontId="21" fillId="0" borderId="60" xfId="65" applyNumberFormat="1" applyFont="1" applyBorder="1" applyAlignment="1">
      <alignment vertical="center" shrinkToFit="1"/>
    </xf>
    <xf numFmtId="41" fontId="21" fillId="0" borderId="61" xfId="0" applyNumberFormat="1" applyFont="1" applyBorder="1" applyAlignment="1">
      <alignment vertical="center" shrinkToFit="1"/>
    </xf>
    <xf numFmtId="41" fontId="21" fillId="0" borderId="115" xfId="66" applyNumberFormat="1" applyFont="1" applyBorder="1" applyAlignment="1">
      <alignment vertical="center" shrinkToFit="1"/>
    </xf>
    <xf numFmtId="41" fontId="21" fillId="0" borderId="60" xfId="66" applyNumberFormat="1" applyFont="1" applyBorder="1" applyAlignment="1">
      <alignment vertical="center" shrinkToFit="1"/>
    </xf>
    <xf numFmtId="41" fontId="21" fillId="0" borderId="61" xfId="66" applyNumberFormat="1" applyFont="1" applyBorder="1" applyAlignment="1">
      <alignment vertical="center" shrinkToFit="1"/>
    </xf>
    <xf numFmtId="41" fontId="21" fillId="0" borderId="117" xfId="0" quotePrefix="1" applyNumberFormat="1" applyFont="1" applyBorder="1" applyAlignment="1">
      <alignment vertical="center"/>
    </xf>
    <xf numFmtId="41" fontId="21" fillId="0" borderId="1" xfId="64" applyNumberFormat="1" applyFont="1" applyBorder="1" applyAlignment="1">
      <alignment vertical="center" shrinkToFit="1"/>
    </xf>
    <xf numFmtId="41" fontId="21" fillId="0" borderId="25" xfId="64" applyNumberFormat="1" applyFont="1" applyBorder="1" applyAlignment="1">
      <alignment vertical="center" shrinkToFit="1"/>
    </xf>
    <xf numFmtId="41" fontId="21" fillId="0" borderId="26" xfId="64" applyNumberFormat="1" applyFont="1" applyBorder="1" applyAlignment="1">
      <alignment vertical="center" shrinkToFit="1"/>
    </xf>
    <xf numFmtId="41" fontId="21" fillId="0" borderId="25" xfId="65" applyNumberFormat="1" applyFont="1" applyBorder="1" applyAlignment="1">
      <alignment vertical="center" shrinkToFit="1"/>
    </xf>
    <xf numFmtId="41" fontId="21" fillId="0" borderId="26" xfId="0" applyNumberFormat="1" applyFont="1" applyBorder="1" applyAlignment="1">
      <alignment vertical="center" shrinkToFit="1"/>
    </xf>
    <xf numFmtId="41" fontId="21" fillId="0" borderId="24" xfId="66" applyNumberFormat="1" applyFont="1" applyBorder="1" applyAlignment="1">
      <alignment vertical="center" shrinkToFit="1"/>
    </xf>
    <xf numFmtId="41" fontId="21" fillId="0" borderId="25" xfId="66" applyNumberFormat="1" applyFont="1" applyBorder="1" applyAlignment="1">
      <alignment vertical="center" shrinkToFit="1"/>
    </xf>
    <xf numFmtId="41" fontId="21" fillId="0" borderId="26" xfId="66" applyNumberFormat="1" applyFont="1" applyBorder="1" applyAlignment="1">
      <alignment vertical="center" shrinkToFit="1"/>
    </xf>
    <xf numFmtId="41" fontId="21" fillId="0" borderId="29" xfId="64" applyNumberFormat="1" applyFont="1" applyBorder="1" applyAlignment="1">
      <alignment vertical="center" shrinkToFit="1"/>
    </xf>
    <xf numFmtId="41" fontId="21" fillId="0" borderId="1" xfId="65" applyNumberFormat="1" applyFont="1" applyBorder="1" applyAlignment="1">
      <alignment vertical="center" shrinkToFit="1"/>
    </xf>
    <xf numFmtId="41" fontId="21" fillId="0" borderId="211" xfId="65" applyNumberFormat="1" applyFont="1" applyBorder="1" applyAlignment="1">
      <alignment vertical="center" shrinkToFit="1"/>
    </xf>
    <xf numFmtId="41" fontId="21" fillId="0" borderId="29" xfId="0" applyNumberFormat="1" applyFont="1" applyBorder="1" applyAlignment="1">
      <alignment vertical="center" shrinkToFit="1"/>
    </xf>
    <xf numFmtId="41" fontId="21" fillId="0" borderId="12" xfId="66" applyNumberFormat="1" applyFont="1" applyBorder="1" applyAlignment="1">
      <alignment vertical="center" shrinkToFit="1"/>
    </xf>
    <xf numFmtId="41" fontId="21" fillId="0" borderId="1" xfId="66" applyNumberFormat="1" applyFont="1" applyBorder="1" applyAlignment="1">
      <alignment vertical="center" shrinkToFit="1"/>
    </xf>
    <xf numFmtId="41" fontId="21" fillId="0" borderId="29" xfId="66" applyNumberFormat="1" applyFont="1" applyBorder="1" applyAlignment="1">
      <alignment vertical="center" shrinkToFit="1"/>
    </xf>
    <xf numFmtId="41" fontId="21" fillId="0" borderId="20" xfId="64" applyNumberFormat="1" applyFont="1" applyBorder="1" applyAlignment="1">
      <alignment vertical="center" shrinkToFit="1"/>
    </xf>
    <xf numFmtId="41" fontId="21" fillId="0" borderId="20" xfId="65" applyNumberFormat="1" applyFont="1" applyBorder="1" applyAlignment="1">
      <alignment vertical="center" shrinkToFit="1"/>
    </xf>
    <xf numFmtId="41" fontId="21" fillId="0" borderId="209" xfId="65" applyNumberFormat="1" applyFont="1" applyBorder="1" applyAlignment="1">
      <alignment vertical="center" shrinkToFit="1"/>
    </xf>
    <xf numFmtId="41" fontId="21" fillId="0" borderId="21" xfId="0" applyNumberFormat="1" applyFont="1" applyBorder="1" applyAlignment="1">
      <alignment vertical="center" shrinkToFit="1"/>
    </xf>
    <xf numFmtId="41" fontId="21" fillId="0" borderId="19" xfId="66" applyNumberFormat="1" applyFont="1" applyBorder="1" applyAlignment="1">
      <alignment vertical="center" shrinkToFit="1"/>
    </xf>
    <xf numFmtId="41" fontId="21" fillId="0" borderId="20" xfId="66" applyNumberFormat="1" applyFont="1" applyBorder="1" applyAlignment="1">
      <alignment vertical="center" shrinkToFit="1"/>
    </xf>
    <xf numFmtId="41" fontId="21" fillId="0" borderId="21" xfId="66" applyNumberFormat="1" applyFont="1" applyBorder="1" applyAlignment="1">
      <alignment vertical="center" shrinkToFit="1"/>
    </xf>
    <xf numFmtId="41" fontId="21" fillId="0" borderId="118" xfId="0" quotePrefix="1" applyNumberFormat="1" applyFont="1" applyBorder="1" applyAlignment="1">
      <alignment vertical="center"/>
    </xf>
    <xf numFmtId="41" fontId="21" fillId="0" borderId="31" xfId="0" quotePrefix="1" applyNumberFormat="1" applyFont="1" applyBorder="1" applyAlignment="1">
      <alignment vertical="center"/>
    </xf>
    <xf numFmtId="41" fontId="21" fillId="0" borderId="21" xfId="64" applyNumberFormat="1" applyFont="1" applyBorder="1" applyAlignment="1">
      <alignment vertical="center" shrinkToFit="1"/>
    </xf>
    <xf numFmtId="41" fontId="21" fillId="0" borderId="69" xfId="0" applyNumberFormat="1" applyFont="1" applyBorder="1" applyAlignment="1">
      <alignment vertical="center"/>
    </xf>
    <xf numFmtId="41" fontId="21" fillId="0" borderId="71" xfId="0" applyNumberFormat="1" applyFont="1" applyBorder="1" applyAlignment="1">
      <alignment vertical="center"/>
    </xf>
    <xf numFmtId="41" fontId="21" fillId="0" borderId="70" xfId="0" applyNumberFormat="1" applyFont="1" applyBorder="1" applyAlignment="1">
      <alignment vertical="center"/>
    </xf>
    <xf numFmtId="41" fontId="21" fillId="0" borderId="75" xfId="0" applyNumberFormat="1" applyFont="1" applyBorder="1" applyAlignment="1">
      <alignment vertical="center"/>
    </xf>
    <xf numFmtId="41" fontId="21" fillId="0" borderId="74" xfId="0" applyNumberFormat="1" applyFont="1" applyBorder="1" applyAlignment="1">
      <alignment vertical="center"/>
    </xf>
    <xf numFmtId="41" fontId="21" fillId="0" borderId="73" xfId="0" applyNumberFormat="1" applyFont="1" applyBorder="1" applyAlignment="1">
      <alignment vertical="center"/>
    </xf>
    <xf numFmtId="41" fontId="21" fillId="0" borderId="73" xfId="0" applyNumberFormat="1" applyFont="1" applyBorder="1" applyAlignment="1">
      <alignment horizontal="right" vertical="center"/>
    </xf>
    <xf numFmtId="41" fontId="21" fillId="0" borderId="71" xfId="0" applyNumberFormat="1" applyFont="1" applyBorder="1" applyAlignment="1">
      <alignment horizontal="right" vertical="center"/>
    </xf>
    <xf numFmtId="41" fontId="21" fillId="0" borderId="74" xfId="0" applyNumberFormat="1" applyFont="1" applyBorder="1" applyAlignment="1">
      <alignment horizontal="right" vertical="center"/>
    </xf>
    <xf numFmtId="0" fontId="21" fillId="0" borderId="76" xfId="11" applyFont="1" applyBorder="1" applyAlignment="1">
      <alignment horizontal="distributed" vertical="center" shrinkToFit="1"/>
    </xf>
    <xf numFmtId="41" fontId="21" fillId="0" borderId="77" xfId="0" applyNumberFormat="1" applyFont="1" applyBorder="1" applyAlignment="1">
      <alignment vertical="center"/>
    </xf>
    <xf numFmtId="41" fontId="21" fillId="0" borderId="78" xfId="0" applyNumberFormat="1" applyFont="1" applyBorder="1" applyAlignment="1">
      <alignment vertical="center"/>
    </xf>
    <xf numFmtId="41" fontId="21" fillId="0" borderId="78" xfId="64" applyNumberFormat="1" applyFont="1" applyBorder="1" applyAlignment="1">
      <alignment vertical="center" shrinkToFit="1"/>
    </xf>
    <xf numFmtId="41" fontId="21" fillId="0" borderId="79" xfId="0" applyNumberFormat="1" applyFont="1" applyBorder="1" applyAlignment="1">
      <alignment vertical="center"/>
    </xf>
    <xf numFmtId="41" fontId="21" fillId="0" borderId="80" xfId="0" applyNumberFormat="1" applyFont="1" applyBorder="1" applyAlignment="1">
      <alignment vertical="center"/>
    </xf>
    <xf numFmtId="41" fontId="21" fillId="0" borderId="81" xfId="64" applyNumberFormat="1" applyFont="1" applyBorder="1" applyAlignment="1">
      <alignment vertical="center" shrinkToFit="1"/>
    </xf>
    <xf numFmtId="41" fontId="21" fillId="0" borderId="82" xfId="0" applyNumberFormat="1" applyFont="1" applyBorder="1" applyAlignment="1">
      <alignment vertical="center"/>
    </xf>
    <xf numFmtId="41" fontId="21" fillId="0" borderId="81" xfId="0" applyNumberFormat="1" applyFont="1" applyBorder="1" applyAlignment="1">
      <alignment vertical="center"/>
    </xf>
    <xf numFmtId="41" fontId="21" fillId="0" borderId="82" xfId="0" applyNumberFormat="1" applyFont="1" applyBorder="1" applyAlignment="1">
      <alignment horizontal="right" vertical="center"/>
    </xf>
    <xf numFmtId="41" fontId="21" fillId="0" borderId="78" xfId="0" applyNumberFormat="1" applyFont="1" applyBorder="1" applyAlignment="1">
      <alignment horizontal="right" vertical="center"/>
    </xf>
    <xf numFmtId="41" fontId="21" fillId="0" borderId="81" xfId="0" applyNumberFormat="1" applyFont="1" applyBorder="1" applyAlignment="1">
      <alignment horizontal="right" vertical="center"/>
    </xf>
    <xf numFmtId="177" fontId="0" fillId="2" borderId="25" xfId="6" applyNumberFormat="1" applyFont="1" applyFill="1" applyBorder="1">
      <alignment vertical="center"/>
    </xf>
    <xf numFmtId="177" fontId="1" fillId="3" borderId="25" xfId="6" applyNumberFormat="1" applyFill="1" applyBorder="1">
      <alignment vertical="center"/>
    </xf>
    <xf numFmtId="0" fontId="14" fillId="0" borderId="0" xfId="0" applyFont="1" applyAlignment="1">
      <alignment horizontal="center"/>
    </xf>
    <xf numFmtId="0" fontId="15" fillId="0" borderId="0" xfId="0" applyFont="1" applyAlignment="1">
      <alignment horizontal="center"/>
    </xf>
    <xf numFmtId="0" fontId="13" fillId="0" borderId="0" xfId="0" applyFont="1" applyAlignment="1">
      <alignment horizontal="center"/>
    </xf>
    <xf numFmtId="0" fontId="11" fillId="0" borderId="16" xfId="0" applyFont="1" applyBorder="1" applyAlignment="1">
      <alignment horizontal="distributed" vertical="center" wrapText="1"/>
    </xf>
    <xf numFmtId="0" fontId="11" fillId="0" borderId="38"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38" xfId="0" applyFont="1" applyBorder="1" applyAlignment="1">
      <alignment horizontal="distributed" vertical="center" wrapText="1"/>
    </xf>
    <xf numFmtId="0" fontId="1" fillId="0" borderId="138" xfId="0" applyFont="1" applyBorder="1" applyAlignment="1">
      <alignment horizontal="distributed" vertical="center"/>
    </xf>
    <xf numFmtId="0" fontId="1" fillId="0" borderId="121" xfId="0" applyFont="1" applyBorder="1" applyAlignment="1">
      <alignment horizontal="distributed" vertical="center"/>
    </xf>
    <xf numFmtId="0" fontId="1" fillId="0" borderId="23" xfId="0" applyFont="1" applyBorder="1" applyAlignment="1">
      <alignment horizontal="distributed" vertical="center"/>
    </xf>
    <xf numFmtId="0" fontId="1" fillId="0" borderId="142" xfId="0" applyFont="1" applyBorder="1" applyAlignment="1">
      <alignment horizontal="distributed" vertical="center"/>
    </xf>
    <xf numFmtId="0" fontId="1" fillId="0" borderId="16" xfId="0" applyFont="1" applyBorder="1" applyAlignment="1">
      <alignment horizontal="distributed" vertical="center" wrapText="1"/>
    </xf>
    <xf numFmtId="0" fontId="1" fillId="0" borderId="16" xfId="0" applyFont="1" applyBorder="1" applyAlignment="1">
      <alignment horizontal="distributed" vertical="center"/>
    </xf>
    <xf numFmtId="177" fontId="8" fillId="0" borderId="1" xfId="62" applyNumberFormat="1" applyFont="1" applyBorder="1" applyAlignment="1">
      <alignment horizontal="distributed" vertical="justify" wrapText="1"/>
    </xf>
    <xf numFmtId="177" fontId="8" fillId="0" borderId="16" xfId="62" applyNumberFormat="1" applyFont="1" applyBorder="1" applyAlignment="1">
      <alignment horizontal="distributed" vertical="justify" wrapText="1"/>
    </xf>
    <xf numFmtId="177" fontId="8" fillId="0" borderId="38" xfId="62" applyNumberFormat="1" applyFont="1" applyBorder="1" applyAlignment="1">
      <alignment horizontal="distributed" vertical="justify" wrapText="1"/>
    </xf>
    <xf numFmtId="0" fontId="1" fillId="0" borderId="139" xfId="0" applyFont="1" applyBorder="1" applyAlignment="1">
      <alignment horizontal="distributed" vertical="center"/>
    </xf>
    <xf numFmtId="0" fontId="1" fillId="0" borderId="54" xfId="0" applyFont="1" applyBorder="1" applyAlignment="1">
      <alignment horizontal="distributed" vertical="center"/>
    </xf>
    <xf numFmtId="0" fontId="4" fillId="0" borderId="1" xfId="0" applyFont="1" applyBorder="1" applyAlignment="1">
      <alignment horizontal="distributed" vertical="center" wrapText="1"/>
    </xf>
    <xf numFmtId="0" fontId="4" fillId="0" borderId="16" xfId="0" applyFont="1" applyBorder="1" applyAlignment="1">
      <alignment horizontal="center" vertical="center" wrapText="1"/>
    </xf>
    <xf numFmtId="0" fontId="4" fillId="0" borderId="29" xfId="0" applyFont="1" applyBorder="1" applyAlignment="1">
      <alignment horizontal="distributed" vertical="center" wrapText="1"/>
    </xf>
    <xf numFmtId="0" fontId="4" fillId="0" borderId="17" xfId="0" applyFont="1" applyBorder="1" applyAlignment="1">
      <alignment horizontal="distributed" vertical="center" wrapText="1"/>
    </xf>
    <xf numFmtId="49" fontId="1" fillId="0" borderId="16" xfId="15" applyNumberFormat="1" applyFont="1" applyBorder="1" applyAlignment="1">
      <alignment horizontal="distributed" vertical="center" wrapText="1"/>
    </xf>
    <xf numFmtId="49" fontId="1" fillId="0" borderId="38" xfId="15" applyNumberFormat="1" applyFont="1" applyBorder="1" applyAlignment="1">
      <alignment horizontal="distributed" vertical="center" wrapText="1"/>
    </xf>
    <xf numFmtId="177" fontId="1" fillId="0" borderId="16" xfId="17" applyNumberFormat="1" applyFont="1" applyBorder="1" applyAlignment="1">
      <alignment horizontal="distributed" vertical="center" wrapText="1"/>
    </xf>
    <xf numFmtId="177" fontId="1" fillId="0" borderId="38" xfId="17" applyNumberFormat="1" applyFont="1" applyBorder="1" applyAlignment="1">
      <alignment horizontal="distributed" vertical="center" wrapText="1"/>
    </xf>
    <xf numFmtId="0" fontId="1" fillId="0" borderId="35" xfId="0" applyFont="1" applyBorder="1" applyAlignment="1">
      <alignment horizontal="distributed" vertical="center"/>
    </xf>
    <xf numFmtId="0" fontId="1" fillId="0" borderId="57" xfId="0" applyFont="1" applyBorder="1" applyAlignment="1">
      <alignment horizontal="distributed" vertical="center"/>
    </xf>
    <xf numFmtId="0" fontId="1" fillId="0" borderId="20" xfId="0" applyFont="1" applyBorder="1" applyAlignment="1">
      <alignment horizontal="distributed" vertical="center"/>
    </xf>
    <xf numFmtId="0" fontId="1" fillId="0" borderId="21" xfId="0" applyFont="1" applyBorder="1" applyAlignment="1">
      <alignment horizontal="distributed" vertical="center"/>
    </xf>
    <xf numFmtId="0" fontId="1" fillId="0" borderId="1" xfId="12" applyFont="1" applyBorder="1" applyAlignment="1">
      <alignment horizontal="distributed" vertical="center" wrapText="1"/>
    </xf>
    <xf numFmtId="0" fontId="1" fillId="0" borderId="16" xfId="12" applyFont="1" applyBorder="1" applyAlignment="1">
      <alignment horizontal="distributed" vertical="center" wrapText="1"/>
    </xf>
    <xf numFmtId="0" fontId="1" fillId="0" borderId="38" xfId="12" applyFont="1" applyBorder="1" applyAlignment="1">
      <alignment horizontal="distributed" vertical="center" wrapText="1"/>
    </xf>
    <xf numFmtId="177" fontId="1" fillId="0" borderId="16" xfId="14" applyNumberFormat="1" applyFont="1" applyBorder="1" applyAlignment="1">
      <alignment horizontal="distributed" vertical="center" wrapText="1"/>
    </xf>
    <xf numFmtId="177" fontId="1" fillId="0" borderId="38" xfId="14" applyNumberFormat="1" applyFont="1" applyBorder="1" applyAlignment="1">
      <alignment horizontal="distributed" vertical="center" wrapText="1"/>
    </xf>
    <xf numFmtId="177" fontId="1" fillId="0" borderId="16" xfId="16" applyNumberFormat="1" applyFont="1" applyBorder="1" applyAlignment="1">
      <alignment horizontal="distributed" vertical="center" wrapText="1"/>
    </xf>
    <xf numFmtId="177" fontId="1" fillId="0" borderId="38" xfId="16" applyNumberFormat="1" applyFont="1" applyBorder="1" applyAlignment="1">
      <alignment horizontal="distributed" vertical="center" wrapText="1"/>
    </xf>
    <xf numFmtId="177" fontId="4" fillId="0" borderId="1" xfId="18" applyNumberFormat="1" applyFont="1" applyBorder="1" applyAlignment="1">
      <alignment horizontal="distributed" vertical="center" wrapText="1"/>
    </xf>
    <xf numFmtId="177" fontId="4" fillId="0" borderId="16" xfId="18" applyNumberFormat="1" applyFont="1" applyBorder="1" applyAlignment="1">
      <alignment horizontal="distributed" vertical="center" wrapText="1"/>
    </xf>
    <xf numFmtId="177" fontId="4" fillId="0" borderId="38" xfId="18" applyNumberFormat="1" applyFont="1" applyBorder="1" applyAlignment="1">
      <alignment horizontal="distributed" vertical="center" wrapText="1"/>
    </xf>
    <xf numFmtId="177" fontId="4" fillId="0" borderId="16" xfId="19" applyNumberFormat="1" applyFont="1" applyBorder="1" applyAlignment="1">
      <alignment horizontal="distributed" vertical="center" wrapText="1"/>
    </xf>
    <xf numFmtId="177" fontId="4" fillId="0" borderId="38" xfId="19" applyNumberFormat="1" applyFont="1" applyBorder="1" applyAlignment="1">
      <alignment horizontal="distributed" vertical="center" wrapText="1"/>
    </xf>
    <xf numFmtId="177" fontId="4" fillId="0" borderId="29" xfId="25" applyNumberFormat="1" applyFont="1" applyBorder="1" applyAlignment="1">
      <alignment horizontal="distributed" vertical="center" wrapText="1"/>
    </xf>
    <xf numFmtId="177" fontId="4" fillId="0" borderId="17" xfId="25" applyNumberFormat="1" applyFont="1" applyBorder="1" applyAlignment="1">
      <alignment horizontal="distributed" vertical="center" wrapText="1"/>
    </xf>
    <xf numFmtId="177" fontId="4" fillId="0" borderId="43" xfId="25" applyNumberFormat="1" applyFont="1" applyBorder="1" applyAlignment="1">
      <alignment horizontal="distributed" vertical="center" wrapText="1"/>
    </xf>
    <xf numFmtId="177" fontId="6" fillId="0" borderId="16" xfId="22" applyNumberFormat="1" applyFont="1" applyBorder="1" applyAlignment="1">
      <alignment horizontal="distributed" vertical="center" wrapText="1"/>
    </xf>
    <xf numFmtId="177" fontId="6" fillId="0" borderId="38" xfId="22" applyNumberFormat="1" applyFont="1" applyBorder="1" applyAlignment="1">
      <alignment horizontal="distributed" vertical="center" wrapText="1"/>
    </xf>
    <xf numFmtId="0" fontId="1" fillId="0" borderId="63" xfId="0" applyFont="1" applyBorder="1" applyAlignment="1">
      <alignment horizontal="center" vertical="center"/>
    </xf>
    <xf numFmtId="0" fontId="1" fillId="0" borderId="2" xfId="0" applyFont="1" applyBorder="1" applyAlignment="1">
      <alignment horizontal="center" vertical="center"/>
    </xf>
    <xf numFmtId="0" fontId="1" fillId="0" borderId="64" xfId="0" applyFont="1" applyBorder="1" applyAlignment="1">
      <alignment horizontal="center" vertical="center"/>
    </xf>
    <xf numFmtId="0" fontId="4" fillId="0" borderId="143" xfId="0" applyFont="1" applyBorder="1" applyAlignment="1">
      <alignment horizontal="distributed" vertical="center" wrapText="1"/>
    </xf>
    <xf numFmtId="0" fontId="4" fillId="0" borderId="18" xfId="0" applyFont="1" applyBorder="1" applyAlignment="1">
      <alignment horizontal="distributed" vertical="center" wrapText="1"/>
    </xf>
    <xf numFmtId="0" fontId="1" fillId="0" borderId="140" xfId="0" applyFont="1" applyBorder="1" applyAlignment="1">
      <alignment horizontal="distributed" vertical="center"/>
    </xf>
    <xf numFmtId="0" fontId="1" fillId="0" borderId="19" xfId="0" applyFont="1" applyBorder="1" applyAlignment="1">
      <alignment horizontal="distributed" vertical="center"/>
    </xf>
    <xf numFmtId="0" fontId="8" fillId="0" borderId="35" xfId="0" applyFont="1" applyBorder="1" applyAlignment="1">
      <alignment horizontal="distributed" vertical="center"/>
    </xf>
    <xf numFmtId="0" fontId="8" fillId="0" borderId="16" xfId="0" applyFont="1" applyBorder="1" applyAlignment="1">
      <alignment horizontal="distributed" vertical="center"/>
    </xf>
    <xf numFmtId="177" fontId="1" fillId="0" borderId="16" xfId="25" applyNumberFormat="1" applyFont="1" applyBorder="1" applyAlignment="1">
      <alignment horizontal="distributed" vertical="center" wrapText="1"/>
    </xf>
    <xf numFmtId="177" fontId="1" fillId="0" borderId="38" xfId="25" applyNumberFormat="1" applyFont="1" applyBorder="1" applyAlignment="1">
      <alignment horizontal="distributed" vertical="center" wrapText="1"/>
    </xf>
    <xf numFmtId="177" fontId="1" fillId="0" borderId="29" xfId="25" applyNumberFormat="1" applyFont="1" applyBorder="1" applyAlignment="1">
      <alignment horizontal="center" vertical="center" wrapText="1"/>
    </xf>
    <xf numFmtId="177" fontId="1" fillId="0" borderId="17" xfId="25" applyNumberFormat="1" applyFont="1" applyBorder="1" applyAlignment="1">
      <alignment horizontal="center" vertical="center" wrapText="1"/>
    </xf>
    <xf numFmtId="177" fontId="1" fillId="0" borderId="43" xfId="25" applyNumberFormat="1" applyFont="1" applyBorder="1" applyAlignment="1">
      <alignment horizontal="center" vertical="center" wrapText="1"/>
    </xf>
    <xf numFmtId="177" fontId="4" fillId="0" borderId="1" xfId="13" applyNumberFormat="1" applyFont="1" applyBorder="1" applyAlignment="1">
      <alignment horizontal="distributed" vertical="center" wrapText="1"/>
    </xf>
    <xf numFmtId="177" fontId="4" fillId="0" borderId="16" xfId="13" applyNumberFormat="1" applyFont="1" applyBorder="1" applyAlignment="1">
      <alignment horizontal="distributed" vertical="center" wrapText="1"/>
    </xf>
    <xf numFmtId="177" fontId="4" fillId="0" borderId="38" xfId="13" applyNumberFormat="1" applyFont="1" applyBorder="1" applyAlignment="1">
      <alignment horizontal="distributed" vertical="center" wrapText="1"/>
    </xf>
    <xf numFmtId="177" fontId="4" fillId="0" borderId="29" xfId="13" applyNumberFormat="1" applyFont="1" applyBorder="1" applyAlignment="1">
      <alignment horizontal="distributed" vertical="center" wrapText="1"/>
    </xf>
    <xf numFmtId="177" fontId="4" fillId="0" borderId="17" xfId="13" applyNumberFormat="1" applyFont="1" applyBorder="1" applyAlignment="1">
      <alignment horizontal="distributed" vertical="center" wrapText="1"/>
    </xf>
    <xf numFmtId="177" fontId="4" fillId="0" borderId="43" xfId="13" applyNumberFormat="1" applyFont="1" applyBorder="1" applyAlignment="1">
      <alignment horizontal="distributed" vertical="center" wrapText="1"/>
    </xf>
    <xf numFmtId="0" fontId="1" fillId="0" borderId="36" xfId="0" applyFont="1" applyBorder="1" applyAlignment="1">
      <alignment horizontal="distributed" vertical="center"/>
    </xf>
    <xf numFmtId="0" fontId="1" fillId="0" borderId="141" xfId="0" applyFont="1" applyBorder="1" applyAlignment="1">
      <alignment horizontal="distributed" vertical="center"/>
    </xf>
    <xf numFmtId="177" fontId="1" fillId="0" borderId="18" xfId="13" applyNumberFormat="1" applyFont="1" applyBorder="1" applyAlignment="1">
      <alignment horizontal="distributed" vertical="center" wrapText="1"/>
    </xf>
    <xf numFmtId="177" fontId="1" fillId="0" borderId="52" xfId="13" applyNumberFormat="1" applyFont="1" applyBorder="1" applyAlignment="1">
      <alignment horizontal="distributed" vertical="center" wrapText="1"/>
    </xf>
    <xf numFmtId="177" fontId="1" fillId="0" borderId="16" xfId="13" applyNumberFormat="1" applyFont="1" applyBorder="1" applyAlignment="1">
      <alignment horizontal="distributed" vertical="center" wrapText="1"/>
    </xf>
    <xf numFmtId="177" fontId="1" fillId="0" borderId="38" xfId="13" applyNumberFormat="1" applyFont="1" applyBorder="1" applyAlignment="1">
      <alignment horizontal="distributed" vertical="center" wrapText="1"/>
    </xf>
    <xf numFmtId="177" fontId="4" fillId="0" borderId="1" xfId="23" applyNumberFormat="1" applyFont="1" applyBorder="1" applyAlignment="1">
      <alignment horizontal="distributed" vertical="center" wrapText="1"/>
    </xf>
    <xf numFmtId="177" fontId="4" fillId="0" borderId="16" xfId="23" applyNumberFormat="1" applyFont="1" applyBorder="1" applyAlignment="1">
      <alignment horizontal="distributed" vertical="center" wrapText="1"/>
    </xf>
    <xf numFmtId="177" fontId="4" fillId="0" borderId="38" xfId="23" applyNumberFormat="1" applyFont="1" applyBorder="1" applyAlignment="1">
      <alignment horizontal="distributed" vertical="center" wrapText="1"/>
    </xf>
    <xf numFmtId="177" fontId="1" fillId="0" borderId="1" xfId="14" applyNumberFormat="1" applyFont="1" applyBorder="1" applyAlignment="1">
      <alignment horizontal="distributed" vertical="center" wrapText="1"/>
    </xf>
    <xf numFmtId="177" fontId="1" fillId="0" borderId="1" xfId="16" applyNumberFormat="1" applyFont="1" applyBorder="1" applyAlignment="1">
      <alignment horizontal="distributed" vertical="center" wrapText="1"/>
    </xf>
    <xf numFmtId="177" fontId="4" fillId="0" borderId="31" xfId="24" applyNumberFormat="1" applyFont="1" applyBorder="1" applyAlignment="1">
      <alignment horizontal="center" vertical="center" wrapText="1"/>
    </xf>
    <xf numFmtId="177" fontId="4" fillId="0" borderId="7" xfId="24" applyNumberFormat="1" applyFont="1" applyBorder="1" applyAlignment="1">
      <alignment horizontal="center" vertical="center" wrapText="1"/>
    </xf>
    <xf numFmtId="177" fontId="4" fillId="0" borderId="37" xfId="24" applyNumberFormat="1" applyFont="1" applyBorder="1" applyAlignment="1">
      <alignment horizontal="center" vertical="center" wrapText="1"/>
    </xf>
    <xf numFmtId="0" fontId="1" fillId="0" borderId="138" xfId="0" applyFont="1" applyBorder="1" applyAlignment="1">
      <alignment horizontal="center" vertical="center"/>
    </xf>
    <xf numFmtId="0" fontId="1" fillId="0" borderId="121" xfId="0" applyFont="1" applyBorder="1" applyAlignment="1">
      <alignment horizontal="center" vertical="center"/>
    </xf>
    <xf numFmtId="0" fontId="1" fillId="0" borderId="139" xfId="0" applyFont="1" applyBorder="1" applyAlignment="1">
      <alignment horizontal="center" vertical="center"/>
    </xf>
    <xf numFmtId="0" fontId="1" fillId="0" borderId="23" xfId="0" applyFont="1" applyBorder="1" applyAlignment="1">
      <alignment horizontal="center" vertical="center"/>
    </xf>
    <xf numFmtId="0" fontId="1" fillId="0" borderId="142" xfId="0" applyFont="1" applyBorder="1" applyAlignment="1">
      <alignment horizontal="center" vertical="center"/>
    </xf>
    <xf numFmtId="0" fontId="1" fillId="0" borderId="54" xfId="0" applyFont="1" applyBorder="1" applyAlignment="1">
      <alignment horizontal="center" vertical="center"/>
    </xf>
    <xf numFmtId="0" fontId="1" fillId="0" borderId="16" xfId="12" applyFont="1" applyBorder="1" applyAlignment="1">
      <alignment horizontal="center" vertical="center" wrapText="1"/>
    </xf>
    <xf numFmtId="0" fontId="1" fillId="0" borderId="38" xfId="12" applyFont="1" applyBorder="1" applyAlignment="1">
      <alignment horizontal="center" vertical="center" wrapText="1"/>
    </xf>
    <xf numFmtId="0" fontId="4" fillId="0" borderId="138" xfId="0" applyFont="1" applyBorder="1" applyAlignment="1">
      <alignment horizontal="distributed" vertical="center"/>
    </xf>
    <xf numFmtId="0" fontId="4" fillId="0" borderId="121" xfId="0" applyFont="1" applyBorder="1" applyAlignment="1">
      <alignment horizontal="distributed" vertical="center"/>
    </xf>
    <xf numFmtId="0" fontId="4" fillId="0" borderId="140" xfId="0" applyFont="1" applyBorder="1" applyAlignment="1">
      <alignment horizontal="distributed" vertical="center"/>
    </xf>
    <xf numFmtId="0" fontId="4" fillId="0" borderId="23" xfId="0" applyFont="1" applyBorder="1" applyAlignment="1">
      <alignment horizontal="distributed" vertical="center"/>
    </xf>
    <xf numFmtId="0" fontId="4" fillId="0" borderId="142" xfId="0" applyFont="1" applyBorder="1" applyAlignment="1">
      <alignment horizontal="distributed" vertical="center"/>
    </xf>
    <xf numFmtId="0" fontId="4" fillId="0" borderId="19" xfId="0" applyFont="1" applyBorder="1" applyAlignment="1">
      <alignment horizontal="distributed" vertical="center"/>
    </xf>
    <xf numFmtId="0" fontId="1" fillId="0" borderId="7" xfId="12" applyFont="1" applyBorder="1" applyAlignment="1">
      <alignment horizontal="center" vertical="center" wrapText="1"/>
    </xf>
    <xf numFmtId="0" fontId="1" fillId="0" borderId="37" xfId="12" applyFont="1" applyBorder="1" applyAlignment="1">
      <alignment horizontal="center" vertical="center" wrapText="1"/>
    </xf>
    <xf numFmtId="0" fontId="1" fillId="0" borderId="17" xfId="12" applyFont="1" applyBorder="1" applyAlignment="1">
      <alignment horizontal="center" vertical="center" wrapText="1"/>
    </xf>
    <xf numFmtId="0" fontId="1" fillId="0" borderId="43" xfId="12" applyFont="1" applyBorder="1" applyAlignment="1">
      <alignment horizontal="center" vertical="center" wrapText="1"/>
    </xf>
    <xf numFmtId="0" fontId="1" fillId="0" borderId="8" xfId="12" applyFont="1" applyBorder="1" applyAlignment="1">
      <alignment horizontal="distributed" vertical="center" wrapText="1"/>
    </xf>
    <xf numFmtId="0" fontId="1" fillId="0" borderId="65" xfId="12" applyFont="1" applyBorder="1" applyAlignment="1">
      <alignment horizontal="distributed" vertical="center" wrapText="1"/>
    </xf>
    <xf numFmtId="177" fontId="1" fillId="0" borderId="17" xfId="13" applyNumberFormat="1" applyFont="1" applyBorder="1" applyAlignment="1">
      <alignment horizontal="distributed" vertical="center" wrapText="1"/>
    </xf>
    <xf numFmtId="177" fontId="1" fillId="0" borderId="43" xfId="13" applyNumberFormat="1" applyFont="1" applyBorder="1" applyAlignment="1">
      <alignment horizontal="distributed" vertical="center" wrapText="1"/>
    </xf>
    <xf numFmtId="177" fontId="4" fillId="0" borderId="29" xfId="26" applyNumberFormat="1" applyFont="1" applyBorder="1" applyAlignment="1">
      <alignment horizontal="distributed" vertical="center" wrapText="1"/>
    </xf>
    <xf numFmtId="177" fontId="4" fillId="0" borderId="43" xfId="26" applyNumberFormat="1" applyFont="1" applyBorder="1" applyAlignment="1">
      <alignment horizontal="distributed" vertical="center" wrapText="1"/>
    </xf>
    <xf numFmtId="177" fontId="1" fillId="0" borderId="7" xfId="13" applyNumberFormat="1" applyFont="1" applyBorder="1" applyAlignment="1">
      <alignment horizontal="distributed" vertical="center" wrapText="1"/>
    </xf>
    <xf numFmtId="177" fontId="1" fillId="0" borderId="37" xfId="13" applyNumberFormat="1" applyFont="1" applyBorder="1" applyAlignment="1">
      <alignment horizontal="distributed" vertical="center" wrapText="1"/>
    </xf>
    <xf numFmtId="177" fontId="6" fillId="0" borderId="8" xfId="60" applyNumberFormat="1" applyFont="1" applyBorder="1" applyAlignment="1">
      <alignment horizontal="distributed" vertical="justify" wrapText="1"/>
    </xf>
    <xf numFmtId="177" fontId="6" fillId="0" borderId="65" xfId="60" applyNumberFormat="1" applyFont="1" applyBorder="1" applyAlignment="1">
      <alignment horizontal="distributed" vertical="justify" wrapText="1"/>
    </xf>
    <xf numFmtId="177" fontId="8" fillId="0" borderId="1" xfId="61" applyNumberFormat="1" applyFont="1" applyBorder="1" applyAlignment="1">
      <alignment horizontal="distributed" vertical="justify" wrapText="1"/>
    </xf>
    <xf numFmtId="177" fontId="8" fillId="0" borderId="16" xfId="61" applyNumberFormat="1" applyFont="1" applyBorder="1" applyAlignment="1">
      <alignment horizontal="distributed" vertical="justify" wrapText="1"/>
    </xf>
    <xf numFmtId="177" fontId="8" fillId="0" borderId="38" xfId="61" applyNumberFormat="1" applyFont="1" applyBorder="1" applyAlignment="1">
      <alignment horizontal="distributed" vertical="justify" wrapText="1"/>
    </xf>
    <xf numFmtId="0" fontId="0" fillId="0" borderId="138" xfId="0" applyBorder="1" applyAlignment="1">
      <alignment horizontal="distributed" vertical="center"/>
    </xf>
    <xf numFmtId="177" fontId="1" fillId="0" borderId="1" xfId="13" applyNumberFormat="1" applyFont="1" applyBorder="1" applyAlignment="1">
      <alignment horizontal="distributed" vertical="center" wrapText="1"/>
    </xf>
    <xf numFmtId="177" fontId="6" fillId="0" borderId="1" xfId="22" applyNumberFormat="1" applyFont="1" applyBorder="1" applyAlignment="1">
      <alignment horizontal="distributed" vertical="center" wrapText="1"/>
    </xf>
    <xf numFmtId="177" fontId="1" fillId="0" borderId="1" xfId="13" applyNumberFormat="1" applyFont="1" applyBorder="1" applyAlignment="1">
      <alignment horizontal="distributed" vertical="center"/>
    </xf>
    <xf numFmtId="177" fontId="1" fillId="0" borderId="16" xfId="13" applyNumberFormat="1" applyFont="1" applyBorder="1" applyAlignment="1">
      <alignment horizontal="distributed" vertical="center"/>
    </xf>
    <xf numFmtId="177" fontId="1" fillId="0" borderId="38" xfId="13" applyNumberFormat="1" applyFont="1" applyBorder="1" applyAlignment="1">
      <alignment horizontal="distributed" vertical="center"/>
    </xf>
    <xf numFmtId="177" fontId="4" fillId="0" borderId="1" xfId="13" applyNumberFormat="1" applyFont="1" applyBorder="1" applyAlignment="1">
      <alignment horizontal="distributed" vertical="center"/>
    </xf>
    <xf numFmtId="177" fontId="4" fillId="0" borderId="16" xfId="13" applyNumberFormat="1" applyFont="1" applyBorder="1" applyAlignment="1">
      <alignment horizontal="distributed" vertical="center"/>
    </xf>
    <xf numFmtId="177" fontId="4" fillId="0" borderId="38" xfId="13" applyNumberFormat="1" applyFont="1" applyBorder="1" applyAlignment="1">
      <alignment horizontal="distributed" vertical="center"/>
    </xf>
    <xf numFmtId="177" fontId="6" fillId="0" borderId="16" xfId="21" applyNumberFormat="1" applyFont="1" applyBorder="1" applyAlignment="1">
      <alignment horizontal="distributed" vertical="center" wrapText="1"/>
    </xf>
    <xf numFmtId="177" fontId="6" fillId="0" borderId="38" xfId="21" applyNumberFormat="1" applyFont="1" applyBorder="1" applyAlignment="1">
      <alignment horizontal="distributed" vertical="center" wrapText="1"/>
    </xf>
    <xf numFmtId="0" fontId="1" fillId="0" borderId="143" xfId="0" applyFont="1" applyBorder="1" applyAlignment="1">
      <alignment horizontal="distributed" vertical="center"/>
    </xf>
    <xf numFmtId="0" fontId="1" fillId="0" borderId="22" xfId="0" applyFont="1" applyBorder="1" applyAlignment="1">
      <alignment horizontal="distributed" vertical="center"/>
    </xf>
    <xf numFmtId="0" fontId="1" fillId="0" borderId="18" xfId="12" applyFont="1" applyBorder="1" applyAlignment="1">
      <alignment horizontal="distributed" vertical="center" wrapText="1"/>
    </xf>
    <xf numFmtId="0" fontId="1" fillId="0" borderId="52" xfId="12" applyFont="1" applyBorder="1" applyAlignment="1">
      <alignment horizontal="distributed" vertical="center" wrapText="1"/>
    </xf>
    <xf numFmtId="177" fontId="1" fillId="0" borderId="16" xfId="24" applyNumberFormat="1" applyFont="1" applyBorder="1" applyAlignment="1">
      <alignment horizontal="distributed" vertical="center" wrapText="1"/>
    </xf>
    <xf numFmtId="177" fontId="1" fillId="0" borderId="38" xfId="24" applyNumberFormat="1" applyFont="1" applyBorder="1" applyAlignment="1">
      <alignment horizontal="distributed" vertical="center" wrapText="1"/>
    </xf>
    <xf numFmtId="177" fontId="6" fillId="0" borderId="1" xfId="20" applyNumberFormat="1" applyFont="1" applyBorder="1" applyAlignment="1">
      <alignment horizontal="distributed" vertical="center" wrapText="1"/>
    </xf>
    <xf numFmtId="177" fontId="6" fillId="0" borderId="16" xfId="20" applyNumberFormat="1" applyFont="1" applyBorder="1" applyAlignment="1">
      <alignment horizontal="distributed" vertical="center" wrapText="1"/>
    </xf>
    <xf numFmtId="177" fontId="6" fillId="0" borderId="38" xfId="20" applyNumberFormat="1" applyFont="1" applyBorder="1" applyAlignment="1">
      <alignment horizontal="distributed" vertical="center" wrapText="1"/>
    </xf>
    <xf numFmtId="177" fontId="4" fillId="0" borderId="17" xfId="23" applyNumberFormat="1" applyFont="1" applyBorder="1" applyAlignment="1">
      <alignment horizontal="distributed" vertical="center" wrapText="1"/>
    </xf>
    <xf numFmtId="177" fontId="4" fillId="0" borderId="43" xfId="23" applyNumberFormat="1" applyFont="1" applyBorder="1" applyAlignment="1">
      <alignment horizontal="distributed" vertical="center" wrapText="1"/>
    </xf>
    <xf numFmtId="0" fontId="1" fillId="0" borderId="15" xfId="0" applyFont="1" applyBorder="1" applyAlignment="1">
      <alignment horizontal="distributed" vertical="center" wrapText="1"/>
    </xf>
    <xf numFmtId="177" fontId="1" fillId="0" borderId="18" xfId="24" applyNumberFormat="1" applyFont="1" applyBorder="1" applyAlignment="1">
      <alignment horizontal="distributed" vertical="center" wrapText="1"/>
    </xf>
    <xf numFmtId="0" fontId="1" fillId="0" borderId="36" xfId="0" applyFont="1" applyBorder="1" applyAlignment="1">
      <alignment horizontal="center" vertical="center"/>
    </xf>
    <xf numFmtId="0" fontId="1" fillId="0" borderId="8" xfId="0" applyFont="1" applyBorder="1" applyAlignment="1">
      <alignment horizontal="center" vertical="center"/>
    </xf>
    <xf numFmtId="0" fontId="1" fillId="0" borderId="65" xfId="0" applyFont="1" applyBorder="1" applyAlignment="1">
      <alignment horizontal="center" vertical="center"/>
    </xf>
    <xf numFmtId="0" fontId="4" fillId="0" borderId="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2" xfId="0" applyFont="1" applyBorder="1" applyAlignment="1">
      <alignment horizontal="distributed" vertical="center" wrapText="1"/>
    </xf>
    <xf numFmtId="0" fontId="4" fillId="0" borderId="38" xfId="0" applyFont="1" applyBorder="1" applyAlignment="1">
      <alignment horizontal="center" vertical="center" wrapText="1"/>
    </xf>
    <xf numFmtId="0" fontId="4" fillId="0" borderId="16" xfId="0" applyFont="1" applyBorder="1" applyAlignment="1">
      <alignment vertical="center" wrapText="1"/>
    </xf>
    <xf numFmtId="0" fontId="4" fillId="0" borderId="38" xfId="0" applyFont="1" applyBorder="1" applyAlignment="1">
      <alignment vertical="center" wrapText="1"/>
    </xf>
    <xf numFmtId="0" fontId="4" fillId="0" borderId="35" xfId="0" applyFont="1" applyBorder="1" applyAlignment="1">
      <alignment horizontal="distributed" vertical="center" wrapText="1"/>
    </xf>
    <xf numFmtId="177" fontId="4" fillId="0" borderId="138" xfId="47" applyNumberFormat="1" applyFont="1" applyBorder="1" applyAlignment="1">
      <alignment horizontal="distributed" vertical="center" wrapText="1"/>
    </xf>
    <xf numFmtId="177" fontId="4" fillId="0" borderId="121" xfId="47" applyNumberFormat="1" applyFont="1" applyBorder="1" applyAlignment="1">
      <alignment horizontal="distributed" vertical="center" wrapText="1"/>
    </xf>
    <xf numFmtId="177" fontId="4" fillId="0" borderId="191" xfId="47" applyNumberFormat="1" applyFont="1" applyBorder="1" applyAlignment="1">
      <alignment horizontal="distributed" vertical="center" wrapText="1"/>
    </xf>
    <xf numFmtId="177" fontId="4" fillId="0" borderId="152" xfId="47" applyNumberFormat="1" applyFont="1" applyBorder="1" applyAlignment="1">
      <alignment horizontal="distributed" vertical="center" wrapText="1"/>
    </xf>
    <xf numFmtId="177" fontId="4" fillId="0" borderId="144" xfId="47" applyNumberFormat="1" applyFont="1" applyBorder="1" applyAlignment="1">
      <alignment horizontal="distributed" vertical="center" wrapText="1"/>
    </xf>
    <xf numFmtId="177" fontId="4" fillId="0" borderId="139" xfId="47" applyNumberFormat="1" applyFont="1" applyBorder="1" applyAlignment="1">
      <alignment horizontal="distributed" vertical="center" wrapText="1"/>
    </xf>
    <xf numFmtId="177" fontId="4" fillId="0" borderId="183" xfId="47" applyNumberFormat="1" applyFont="1" applyBorder="1" applyAlignment="1">
      <alignment horizontal="distributed" vertical="center" wrapText="1"/>
    </xf>
    <xf numFmtId="177" fontId="4" fillId="0" borderId="207" xfId="47" applyNumberFormat="1" applyFont="1" applyBorder="1" applyAlignment="1">
      <alignment horizontal="distributed" vertical="center" wrapText="1"/>
    </xf>
    <xf numFmtId="177" fontId="4" fillId="0" borderId="154" xfId="47" applyNumberFormat="1" applyFont="1" applyBorder="1" applyAlignment="1">
      <alignment horizontal="distributed" vertical="center" wrapText="1"/>
    </xf>
    <xf numFmtId="177" fontId="4" fillId="0" borderId="155" xfId="47" applyNumberFormat="1" applyFont="1" applyBorder="1" applyAlignment="1">
      <alignment horizontal="distributed" vertical="center" wrapText="1"/>
    </xf>
    <xf numFmtId="177" fontId="4" fillId="0" borderId="40" xfId="47" applyNumberFormat="1" applyFont="1" applyBorder="1" applyAlignment="1">
      <alignment horizontal="distributed" vertical="center" wrapText="1"/>
    </xf>
    <xf numFmtId="177" fontId="4" fillId="0" borderId="24" xfId="47" applyNumberFormat="1" applyFont="1" applyBorder="1" applyAlignment="1">
      <alignment horizontal="distributed" vertical="center" wrapText="1"/>
    </xf>
    <xf numFmtId="177" fontId="4" fillId="0" borderId="25" xfId="47" applyNumberFormat="1" applyFont="1" applyBorder="1" applyAlignment="1">
      <alignment horizontal="distributed" vertical="center" wrapText="1"/>
    </xf>
    <xf numFmtId="177" fontId="4" fillId="0" borderId="29" xfId="46" applyNumberFormat="1" applyFont="1" applyBorder="1" applyAlignment="1">
      <alignment horizontal="distributed" vertical="center" wrapText="1"/>
    </xf>
    <xf numFmtId="177" fontId="4" fillId="0" borderId="17" xfId="46" applyNumberFormat="1" applyFont="1" applyBorder="1" applyAlignment="1">
      <alignment horizontal="distributed" vertical="center" wrapText="1"/>
    </xf>
    <xf numFmtId="177" fontId="4" fillId="0" borderId="150" xfId="47" applyNumberFormat="1" applyFont="1" applyBorder="1" applyAlignment="1">
      <alignment horizontal="distributed" vertical="center" wrapText="1"/>
    </xf>
    <xf numFmtId="177" fontId="4" fillId="0" borderId="148" xfId="47" applyNumberFormat="1" applyFont="1" applyBorder="1" applyAlignment="1">
      <alignment horizontal="distributed" vertical="center" wrapText="1"/>
    </xf>
    <xf numFmtId="177" fontId="4" fillId="0" borderId="149" xfId="47" applyNumberFormat="1" applyFont="1" applyBorder="1" applyAlignment="1">
      <alignment horizontal="distributed" vertical="center" wrapText="1"/>
    </xf>
    <xf numFmtId="177" fontId="4" fillId="0" borderId="11" xfId="47" applyNumberFormat="1" applyFont="1" applyBorder="1" applyAlignment="1">
      <alignment horizontal="distributed" vertical="center" wrapText="1"/>
    </xf>
    <xf numFmtId="0" fontId="1" fillId="0" borderId="135" xfId="0" applyFont="1" applyBorder="1" applyAlignment="1">
      <alignment horizontal="distributed" vertical="center" wrapText="1"/>
    </xf>
    <xf numFmtId="177" fontId="4" fillId="0" borderId="162" xfId="47" applyNumberFormat="1" applyFont="1" applyBorder="1" applyAlignment="1">
      <alignment horizontal="distributed" vertical="center"/>
    </xf>
    <xf numFmtId="0" fontId="1" fillId="0" borderId="123" xfId="0" applyFont="1" applyBorder="1" applyAlignment="1">
      <alignment horizontal="distributed" vertical="center"/>
    </xf>
    <xf numFmtId="177" fontId="4" fillId="0" borderId="208" xfId="47" applyNumberFormat="1" applyFont="1" applyBorder="1" applyAlignment="1">
      <alignment horizontal="distributed" vertical="center" wrapText="1"/>
    </xf>
    <xf numFmtId="177" fontId="4" fillId="0" borderId="26" xfId="47" applyNumberFormat="1" applyFont="1" applyBorder="1" applyAlignment="1">
      <alignment horizontal="distributed" vertical="center" wrapText="1"/>
    </xf>
    <xf numFmtId="177" fontId="4" fillId="0" borderId="63" xfId="47" applyNumberFormat="1" applyFont="1" applyBorder="1" applyAlignment="1">
      <alignment horizontal="center" vertical="center" wrapText="1"/>
    </xf>
    <xf numFmtId="177" fontId="4" fillId="0" borderId="2" xfId="47" applyNumberFormat="1" applyFont="1" applyBorder="1" applyAlignment="1">
      <alignment horizontal="center" vertical="center" wrapText="1"/>
    </xf>
    <xf numFmtId="177" fontId="4" fillId="0" borderId="64" xfId="47" applyNumberFormat="1" applyFont="1" applyBorder="1" applyAlignment="1">
      <alignment horizontal="center" vertical="center" wrapText="1"/>
    </xf>
    <xf numFmtId="177" fontId="4" fillId="0" borderId="36" xfId="47" applyNumberFormat="1" applyFont="1" applyBorder="1" applyAlignment="1">
      <alignment horizontal="distributed" vertical="center" wrapText="1"/>
    </xf>
    <xf numFmtId="177" fontId="4" fillId="0" borderId="151" xfId="47" applyNumberFormat="1" applyFont="1" applyBorder="1" applyAlignment="1">
      <alignment horizontal="distributed" vertical="center" wrapText="1"/>
    </xf>
    <xf numFmtId="177" fontId="4" fillId="0" borderId="31" xfId="45" applyNumberFormat="1" applyFont="1" applyBorder="1" applyAlignment="1">
      <alignment horizontal="distributed" vertical="center" wrapText="1"/>
    </xf>
    <xf numFmtId="177" fontId="4" fillId="0" borderId="7" xfId="45" applyNumberFormat="1" applyFont="1" applyBorder="1" applyAlignment="1">
      <alignment horizontal="distributed" vertical="center" wrapText="1"/>
    </xf>
    <xf numFmtId="177" fontId="4" fillId="0" borderId="37" xfId="45" applyNumberFormat="1" applyFont="1" applyBorder="1" applyAlignment="1">
      <alignment horizontal="distributed" vertical="center" wrapText="1"/>
    </xf>
    <xf numFmtId="177" fontId="4" fillId="0" borderId="1" xfId="36" applyNumberFormat="1" applyFont="1" applyBorder="1" applyAlignment="1">
      <alignment horizontal="distributed" vertical="center" wrapText="1"/>
    </xf>
    <xf numFmtId="177" fontId="4" fillId="0" borderId="16" xfId="36" applyNumberFormat="1" applyFont="1" applyBorder="1" applyAlignment="1">
      <alignment horizontal="distributed" vertical="center" wrapText="1"/>
    </xf>
    <xf numFmtId="177" fontId="4" fillId="0" borderId="124" xfId="31" applyNumberFormat="1" applyFont="1" applyBorder="1" applyAlignment="1">
      <alignment horizontal="distributed" vertical="center" wrapText="1"/>
    </xf>
    <xf numFmtId="177" fontId="4" fillId="0" borderId="96" xfId="31" applyNumberFormat="1" applyFont="1" applyBorder="1" applyAlignment="1">
      <alignment horizontal="distributed" vertical="center" wrapText="1"/>
    </xf>
    <xf numFmtId="177" fontId="1" fillId="0" borderId="1" xfId="32" applyNumberFormat="1" applyFont="1" applyBorder="1" applyAlignment="1">
      <alignment horizontal="distributed" vertical="center" wrapText="1"/>
    </xf>
    <xf numFmtId="177" fontId="1" fillId="0" borderId="38" xfId="32" applyNumberFormat="1" applyFont="1" applyBorder="1" applyAlignment="1">
      <alignment horizontal="distributed" vertical="center" wrapText="1"/>
    </xf>
    <xf numFmtId="177" fontId="4" fillId="0" borderId="121" xfId="36" applyNumberFormat="1" applyFont="1" applyBorder="1" applyAlignment="1">
      <alignment horizontal="distributed" vertical="center" wrapText="1"/>
    </xf>
    <xf numFmtId="177" fontId="4" fillId="0" borderId="140" xfId="36" applyNumberFormat="1" applyFont="1" applyBorder="1" applyAlignment="1">
      <alignment horizontal="distributed" vertical="center" wrapText="1"/>
    </xf>
    <xf numFmtId="177" fontId="4" fillId="0" borderId="0" xfId="36" applyNumberFormat="1" applyFont="1" applyAlignment="1">
      <alignment horizontal="distributed" vertical="center" wrapText="1"/>
    </xf>
    <xf numFmtId="177" fontId="4" fillId="0" borderId="15" xfId="36" applyNumberFormat="1" applyFont="1" applyBorder="1" applyAlignment="1">
      <alignment horizontal="distributed" vertical="center" wrapText="1"/>
    </xf>
    <xf numFmtId="177" fontId="4" fillId="0" borderId="152" xfId="36" applyNumberFormat="1" applyFont="1" applyBorder="1" applyAlignment="1">
      <alignment horizontal="distributed" vertical="center" wrapText="1"/>
    </xf>
    <xf numFmtId="177" fontId="4" fillId="0" borderId="153" xfId="36" applyNumberFormat="1" applyFont="1" applyBorder="1" applyAlignment="1">
      <alignment horizontal="distributed" vertical="center" wrapText="1"/>
    </xf>
    <xf numFmtId="177" fontId="4" fillId="0" borderId="29" xfId="44" applyNumberFormat="1" applyFont="1" applyBorder="1" applyAlignment="1">
      <alignment horizontal="distributed" wrapText="1"/>
    </xf>
    <xf numFmtId="177" fontId="4" fillId="0" borderId="17" xfId="44" applyNumberFormat="1" applyFont="1" applyBorder="1" applyAlignment="1">
      <alignment horizontal="distributed" wrapText="1"/>
    </xf>
    <xf numFmtId="177" fontId="1" fillId="0" borderId="36" xfId="31" applyNumberFormat="1" applyFont="1" applyBorder="1" applyAlignment="1">
      <alignment horizontal="distributed" vertical="center" wrapText="1"/>
    </xf>
    <xf numFmtId="177" fontId="1" fillId="0" borderId="121" xfId="31" applyNumberFormat="1" applyFont="1" applyBorder="1" applyAlignment="1">
      <alignment horizontal="distributed" vertical="center" wrapText="1"/>
    </xf>
    <xf numFmtId="177" fontId="1" fillId="0" borderId="139" xfId="31" applyNumberFormat="1" applyFont="1" applyBorder="1" applyAlignment="1">
      <alignment horizontal="distributed" vertical="center" wrapText="1"/>
    </xf>
    <xf numFmtId="177" fontId="1" fillId="0" borderId="8" xfId="31" applyNumberFormat="1" applyFont="1" applyBorder="1" applyAlignment="1">
      <alignment horizontal="distributed" vertical="center" wrapText="1"/>
    </xf>
    <xf numFmtId="177" fontId="1" fillId="0" borderId="0" xfId="31" applyNumberFormat="1" applyFont="1" applyAlignment="1">
      <alignment horizontal="distributed" vertical="center" wrapText="1"/>
    </xf>
    <xf numFmtId="177" fontId="1" fillId="0" borderId="33" xfId="31" applyNumberFormat="1" applyFont="1" applyBorder="1" applyAlignment="1">
      <alignment horizontal="distributed" vertical="center" wrapText="1"/>
    </xf>
    <xf numFmtId="177" fontId="4" fillId="0" borderId="11" xfId="31" applyNumberFormat="1" applyFont="1" applyBorder="1" applyAlignment="1">
      <alignment horizontal="distributed" vertical="center" wrapText="1"/>
    </xf>
    <xf numFmtId="177" fontId="4" fillId="0" borderId="44" xfId="31" applyNumberFormat="1" applyFont="1" applyBorder="1" applyAlignment="1">
      <alignment horizontal="distributed" vertical="center" wrapText="1"/>
    </xf>
    <xf numFmtId="177" fontId="6" fillId="0" borderId="188" xfId="34" applyNumberFormat="1" applyFont="1" applyBorder="1" applyAlignment="1">
      <alignment horizontal="distributed" vertical="center" wrapText="1"/>
    </xf>
    <xf numFmtId="177" fontId="6" fillId="0" borderId="189" xfId="34" applyNumberFormat="1" applyFont="1" applyBorder="1" applyAlignment="1">
      <alignment horizontal="distributed" vertical="center" wrapText="1"/>
    </xf>
    <xf numFmtId="177" fontId="6" fillId="0" borderId="190" xfId="34" applyNumberFormat="1" applyFont="1" applyBorder="1" applyAlignment="1">
      <alignment horizontal="distributed" vertical="center" wrapText="1"/>
    </xf>
    <xf numFmtId="177" fontId="1" fillId="0" borderId="156" xfId="35" applyNumberFormat="1" applyFont="1" applyBorder="1" applyAlignment="1">
      <alignment horizontal="distributed" vertical="center" wrapText="1"/>
    </xf>
    <xf numFmtId="177" fontId="1" fillId="0" borderId="9" xfId="35" applyNumberFormat="1" applyFont="1" applyBorder="1" applyAlignment="1">
      <alignment horizontal="distributed" vertical="center" wrapText="1"/>
    </xf>
    <xf numFmtId="177" fontId="4" fillId="0" borderId="161" xfId="33" applyNumberFormat="1" applyFont="1" applyBorder="1" applyAlignment="1">
      <alignment horizontal="distributed" vertical="center" wrapText="1"/>
    </xf>
    <xf numFmtId="177" fontId="4" fillId="0" borderId="136" xfId="33" applyNumberFormat="1" applyFont="1" applyBorder="1" applyAlignment="1">
      <alignment horizontal="distributed" vertical="center" wrapText="1"/>
    </xf>
    <xf numFmtId="177" fontId="4" fillId="0" borderId="131" xfId="33" applyNumberFormat="1" applyFont="1" applyBorder="1" applyAlignment="1">
      <alignment horizontal="distributed" vertical="center" wrapText="1"/>
    </xf>
    <xf numFmtId="177" fontId="4" fillId="0" borderId="166" xfId="33" applyNumberFormat="1" applyFont="1" applyBorder="1" applyAlignment="1">
      <alignment horizontal="distributed" vertical="center" wrapText="1"/>
    </xf>
    <xf numFmtId="177" fontId="4" fillId="0" borderId="125" xfId="33" applyNumberFormat="1" applyFont="1" applyBorder="1" applyAlignment="1">
      <alignment horizontal="distributed" vertical="center" wrapText="1"/>
    </xf>
    <xf numFmtId="177" fontId="4" fillId="0" borderId="167" xfId="33" applyNumberFormat="1" applyFont="1" applyBorder="1" applyAlignment="1">
      <alignment horizontal="distributed" vertical="center" wrapText="1"/>
    </xf>
    <xf numFmtId="177" fontId="1" fillId="0" borderId="184" xfId="35" applyNumberFormat="1" applyFont="1" applyBorder="1" applyAlignment="1">
      <alignment horizontal="distributed" vertical="center" wrapText="1"/>
    </xf>
    <xf numFmtId="177" fontId="1" fillId="0" borderId="38" xfId="35" applyNumberFormat="1" applyFont="1" applyBorder="1" applyAlignment="1">
      <alignment horizontal="distributed" vertical="center" wrapText="1"/>
    </xf>
    <xf numFmtId="177" fontId="4" fillId="0" borderId="192" xfId="40" applyNumberFormat="1" applyFont="1" applyBorder="1" applyAlignment="1">
      <alignment horizontal="distributed" vertical="center" wrapText="1"/>
    </xf>
    <xf numFmtId="177" fontId="4" fillId="0" borderId="193" xfId="40" applyNumberFormat="1" applyFont="1" applyBorder="1" applyAlignment="1">
      <alignment horizontal="distributed" vertical="center" wrapText="1"/>
    </xf>
    <xf numFmtId="177" fontId="4" fillId="0" borderId="194" xfId="40" applyNumberFormat="1" applyFont="1" applyBorder="1" applyAlignment="1">
      <alignment horizontal="distributed" vertical="center" wrapText="1"/>
    </xf>
    <xf numFmtId="177" fontId="4" fillId="0" borderId="144" xfId="40" applyNumberFormat="1" applyFont="1" applyBorder="1" applyAlignment="1">
      <alignment horizontal="distributed" vertical="center" wrapText="1"/>
    </xf>
    <xf numFmtId="177" fontId="4" fillId="0" borderId="121" xfId="40" applyNumberFormat="1" applyFont="1" applyBorder="1" applyAlignment="1">
      <alignment horizontal="distributed" vertical="center" wrapText="1"/>
    </xf>
    <xf numFmtId="177" fontId="4" fillId="0" borderId="195" xfId="40" applyNumberFormat="1" applyFont="1" applyBorder="1" applyAlignment="1">
      <alignment horizontal="distributed" vertical="center" wrapText="1"/>
    </xf>
    <xf numFmtId="177" fontId="4" fillId="0" borderId="142" xfId="40" applyNumberFormat="1" applyFont="1" applyBorder="1" applyAlignment="1">
      <alignment horizontal="distributed" vertical="center" wrapText="1"/>
    </xf>
    <xf numFmtId="177" fontId="4" fillId="0" borderId="138" xfId="36" applyNumberFormat="1" applyFont="1" applyBorder="1" applyAlignment="1">
      <alignment horizontal="distributed" vertical="center" wrapText="1"/>
    </xf>
    <xf numFmtId="177" fontId="4" fillId="0" borderId="139" xfId="36" applyNumberFormat="1" applyFont="1" applyBorder="1" applyAlignment="1">
      <alignment horizontal="distributed" vertical="center" wrapText="1"/>
    </xf>
    <xf numFmtId="177" fontId="4" fillId="0" borderId="23" xfId="36" applyNumberFormat="1" applyFont="1" applyBorder="1" applyAlignment="1">
      <alignment horizontal="distributed" vertical="center" wrapText="1"/>
    </xf>
    <xf numFmtId="177" fontId="4" fillId="0" borderId="142" xfId="36" applyNumberFormat="1" applyFont="1" applyBorder="1" applyAlignment="1">
      <alignment horizontal="distributed" vertical="center" wrapText="1"/>
    </xf>
    <xf numFmtId="177" fontId="4" fillId="0" borderId="213" xfId="36" applyNumberFormat="1" applyFont="1" applyBorder="1" applyAlignment="1">
      <alignment horizontal="distributed" vertical="center" wrapText="1"/>
    </xf>
    <xf numFmtId="177" fontId="4" fillId="0" borderId="54" xfId="36" applyNumberFormat="1" applyFont="1" applyBorder="1" applyAlignment="1">
      <alignment horizontal="distributed" vertical="center" wrapText="1"/>
    </xf>
    <xf numFmtId="177" fontId="4" fillId="0" borderId="121" xfId="35" applyNumberFormat="1" applyFont="1" applyBorder="1" applyAlignment="1">
      <alignment horizontal="distributed" vertical="center" wrapText="1"/>
    </xf>
    <xf numFmtId="177" fontId="4" fillId="0" borderId="142" xfId="35" applyNumberFormat="1" applyFont="1" applyBorder="1" applyAlignment="1">
      <alignment horizontal="distributed" vertical="center" wrapText="1"/>
    </xf>
    <xf numFmtId="177" fontId="1" fillId="0" borderId="1" xfId="36" applyNumberFormat="1" applyFont="1" applyBorder="1" applyAlignment="1">
      <alignment horizontal="distributed" vertical="center" wrapText="1"/>
    </xf>
    <xf numFmtId="177" fontId="1" fillId="0" borderId="16" xfId="36" applyNumberFormat="1" applyFont="1" applyBorder="1" applyAlignment="1">
      <alignment horizontal="distributed" vertical="center" wrapText="1"/>
    </xf>
    <xf numFmtId="0" fontId="1" fillId="0" borderId="63" xfId="11" applyFont="1" applyBorder="1" applyAlignment="1">
      <alignment horizontal="center" vertical="center" wrapText="1"/>
    </xf>
    <xf numFmtId="0" fontId="1" fillId="0" borderId="2" xfId="11" applyFont="1" applyBorder="1" applyAlignment="1">
      <alignment horizontal="center" vertical="center" wrapText="1"/>
    </xf>
    <xf numFmtId="0" fontId="1" fillId="0" borderId="64" xfId="11" applyFont="1" applyBorder="1" applyAlignment="1">
      <alignment horizontal="center" vertical="center" wrapText="1"/>
    </xf>
    <xf numFmtId="177" fontId="4" fillId="0" borderId="1" xfId="44" applyNumberFormat="1" applyFont="1" applyBorder="1" applyAlignment="1">
      <alignment horizontal="distributed" wrapText="1"/>
    </xf>
    <xf numFmtId="177" fontId="4" fillId="0" borderId="16" xfId="44" applyNumberFormat="1" applyFont="1" applyBorder="1" applyAlignment="1">
      <alignment horizontal="distributed" wrapText="1"/>
    </xf>
    <xf numFmtId="177" fontId="4" fillId="0" borderId="31" xfId="44" applyNumberFormat="1" applyFont="1" applyBorder="1" applyAlignment="1">
      <alignment horizontal="center" vertical="center" wrapText="1"/>
    </xf>
    <xf numFmtId="177" fontId="4" fillId="0" borderId="12" xfId="44" applyNumberFormat="1" applyFont="1" applyBorder="1" applyAlignment="1">
      <alignment horizontal="center" vertical="center" wrapText="1"/>
    </xf>
    <xf numFmtId="177" fontId="4" fillId="0" borderId="7" xfId="44" applyNumberFormat="1" applyFont="1" applyBorder="1" applyAlignment="1">
      <alignment horizontal="center" vertical="center" wrapText="1"/>
    </xf>
    <xf numFmtId="177" fontId="4" fillId="0" borderId="15" xfId="44" applyNumberFormat="1" applyFont="1" applyBorder="1" applyAlignment="1">
      <alignment horizontal="center" vertical="center" wrapText="1"/>
    </xf>
    <xf numFmtId="177" fontId="4" fillId="0" borderId="138" xfId="44" applyNumberFormat="1" applyFont="1" applyBorder="1" applyAlignment="1">
      <alignment horizontal="distributed" vertical="center" wrapText="1"/>
    </xf>
    <xf numFmtId="177" fontId="4" fillId="0" borderId="121" xfId="44" applyNumberFormat="1" applyFont="1" applyBorder="1" applyAlignment="1">
      <alignment horizontal="distributed" vertical="center" wrapText="1"/>
    </xf>
    <xf numFmtId="177" fontId="4" fillId="0" borderId="139" xfId="44" applyNumberFormat="1" applyFont="1" applyBorder="1" applyAlignment="1">
      <alignment horizontal="distributed" vertical="center" wrapText="1"/>
    </xf>
    <xf numFmtId="0" fontId="1" fillId="0" borderId="23" xfId="0" applyFont="1" applyBorder="1" applyAlignment="1">
      <alignment horizontal="distributed" vertical="center" wrapText="1"/>
    </xf>
    <xf numFmtId="0" fontId="1" fillId="0" borderId="142" xfId="0" applyFont="1" applyBorder="1" applyAlignment="1">
      <alignment horizontal="distributed" vertical="center" wrapText="1"/>
    </xf>
    <xf numFmtId="0" fontId="1" fillId="0" borderId="54" xfId="0" applyFont="1" applyBorder="1" applyAlignment="1">
      <alignment horizontal="distributed" vertical="center" wrapText="1"/>
    </xf>
    <xf numFmtId="177" fontId="4" fillId="0" borderId="143" xfId="44" applyNumberFormat="1" applyFont="1" applyBorder="1" applyAlignment="1">
      <alignment horizontal="distributed" vertical="center" wrapText="1"/>
    </xf>
    <xf numFmtId="177" fontId="4" fillId="0" borderId="18" xfId="44" applyNumberFormat="1" applyFont="1" applyBorder="1" applyAlignment="1">
      <alignment horizontal="distributed" vertical="center" wrapText="1"/>
    </xf>
    <xf numFmtId="177" fontId="4" fillId="0" borderId="181" xfId="27" applyNumberFormat="1" applyFont="1" applyBorder="1" applyAlignment="1">
      <alignment horizontal="distributed" vertical="center" wrapText="1"/>
    </xf>
    <xf numFmtId="177" fontId="4" fillId="0" borderId="135" xfId="27" applyNumberFormat="1" applyFont="1" applyBorder="1" applyAlignment="1">
      <alignment horizontal="distributed" vertical="center" wrapText="1"/>
    </xf>
    <xf numFmtId="177" fontId="4" fillId="0" borderId="156" xfId="32" applyNumberFormat="1" applyFont="1" applyBorder="1" applyAlignment="1">
      <alignment horizontal="distributed" vertical="center" wrapText="1"/>
    </xf>
    <xf numFmtId="177" fontId="4" fillId="0" borderId="0" xfId="32" applyNumberFormat="1" applyFont="1" applyAlignment="1">
      <alignment horizontal="distributed" vertical="center" wrapText="1"/>
    </xf>
    <xf numFmtId="177" fontId="4" fillId="0" borderId="9" xfId="32" applyNumberFormat="1" applyFont="1" applyBorder="1" applyAlignment="1">
      <alignment horizontal="distributed" vertical="center" wrapText="1"/>
    </xf>
    <xf numFmtId="177" fontId="4" fillId="0" borderId="161" xfId="29" applyNumberFormat="1" applyFont="1" applyBorder="1" applyAlignment="1">
      <alignment horizontal="distributed" vertical="center" wrapText="1"/>
    </xf>
    <xf numFmtId="177" fontId="4" fillId="0" borderId="131" xfId="29" applyNumberFormat="1" applyFont="1" applyBorder="1" applyAlignment="1">
      <alignment horizontal="distributed" vertical="center" wrapText="1"/>
    </xf>
    <xf numFmtId="0" fontId="4" fillId="0" borderId="12" xfId="12" applyFont="1" applyBorder="1" applyAlignment="1">
      <alignment horizontal="distributed" vertical="center" wrapText="1"/>
    </xf>
    <xf numFmtId="0" fontId="4" fillId="0" borderId="15" xfId="12" applyFont="1" applyBorder="1" applyAlignment="1">
      <alignment horizontal="distributed" vertical="center" wrapText="1"/>
    </xf>
    <xf numFmtId="0" fontId="4" fillId="0" borderId="39" xfId="12" applyFont="1" applyBorder="1" applyAlignment="1">
      <alignment horizontal="distributed" vertical="center" wrapText="1"/>
    </xf>
    <xf numFmtId="0" fontId="4" fillId="0" borderId="1" xfId="12" applyFont="1" applyBorder="1" applyAlignment="1">
      <alignment horizontal="distributed" vertical="center" wrapText="1"/>
    </xf>
    <xf numFmtId="0" fontId="4" fillId="0" borderId="16" xfId="12" applyFont="1" applyBorder="1" applyAlignment="1">
      <alignment horizontal="distributed" vertical="center" wrapText="1"/>
    </xf>
    <xf numFmtId="0" fontId="4" fillId="0" borderId="38" xfId="12" applyFont="1" applyBorder="1" applyAlignment="1">
      <alignment horizontal="distributed" vertical="center" wrapText="1"/>
    </xf>
    <xf numFmtId="0" fontId="4" fillId="0" borderId="164" xfId="12" applyFont="1" applyBorder="1" applyAlignment="1">
      <alignment horizontal="center" vertical="center" wrapText="1"/>
    </xf>
    <xf numFmtId="0" fontId="4" fillId="0" borderId="155" xfId="12" applyFont="1" applyBorder="1" applyAlignment="1">
      <alignment horizontal="center" vertical="center" wrapText="1"/>
    </xf>
    <xf numFmtId="0" fontId="4" fillId="0" borderId="40" xfId="12" applyFont="1" applyBorder="1" applyAlignment="1">
      <alignment horizontal="center" vertical="center" wrapText="1"/>
    </xf>
    <xf numFmtId="177" fontId="4" fillId="0" borderId="121" xfId="27" applyNumberFormat="1" applyFont="1" applyBorder="1" applyAlignment="1">
      <alignment horizontal="distributed" vertical="center" wrapText="1"/>
    </xf>
    <xf numFmtId="177" fontId="4" fillId="0" borderId="145" xfId="27" applyNumberFormat="1" applyFont="1" applyBorder="1" applyAlignment="1">
      <alignment horizontal="distributed" vertical="center" wrapText="1"/>
    </xf>
    <xf numFmtId="177" fontId="4" fillId="0" borderId="142" xfId="27" applyNumberFormat="1" applyFont="1" applyBorder="1" applyAlignment="1">
      <alignment horizontal="distributed" vertical="center" wrapText="1"/>
    </xf>
    <xf numFmtId="177" fontId="4" fillId="0" borderId="185" xfId="27" applyNumberFormat="1" applyFont="1" applyBorder="1" applyAlignment="1">
      <alignment horizontal="distributed" vertical="center" wrapText="1"/>
    </xf>
    <xf numFmtId="177" fontId="1" fillId="0" borderId="186" xfId="31" applyNumberFormat="1" applyFont="1" applyBorder="1" applyAlignment="1">
      <alignment horizontal="distributed" vertical="center" wrapText="1"/>
    </xf>
    <xf numFmtId="177" fontId="1" fillId="0" borderId="65" xfId="31" applyNumberFormat="1" applyFont="1" applyBorder="1" applyAlignment="1">
      <alignment horizontal="distributed" vertical="center" wrapText="1"/>
    </xf>
    <xf numFmtId="0" fontId="1" fillId="0" borderId="187" xfId="0" applyFont="1" applyBorder="1" applyAlignment="1">
      <alignment horizontal="distributed" vertical="center"/>
    </xf>
    <xf numFmtId="0" fontId="1" fillId="0" borderId="122" xfId="0" applyFont="1" applyBorder="1" applyAlignment="1">
      <alignment horizontal="distributed" vertical="center"/>
    </xf>
    <xf numFmtId="0" fontId="1" fillId="0" borderId="163" xfId="0" applyFont="1" applyBorder="1" applyAlignment="1">
      <alignment horizontal="distributed" vertical="center"/>
    </xf>
    <xf numFmtId="177" fontId="8" fillId="0" borderId="11" xfId="31" applyNumberFormat="1" applyFont="1" applyBorder="1" applyAlignment="1">
      <alignment horizontal="distributed" vertical="center" wrapText="1"/>
    </xf>
    <xf numFmtId="177" fontId="8" fillId="0" borderId="135" xfId="31" applyNumberFormat="1" applyFont="1" applyBorder="1" applyAlignment="1">
      <alignment horizontal="distributed" vertical="center" wrapText="1"/>
    </xf>
    <xf numFmtId="177" fontId="8" fillId="0" borderId="44" xfId="31" applyNumberFormat="1" applyFont="1" applyBorder="1" applyAlignment="1">
      <alignment horizontal="distributed" vertical="center" wrapText="1"/>
    </xf>
    <xf numFmtId="177" fontId="4" fillId="0" borderId="176" xfId="29" applyNumberFormat="1" applyFont="1" applyBorder="1" applyAlignment="1">
      <alignment horizontal="center" vertical="center" wrapText="1"/>
    </xf>
    <xf numFmtId="177" fontId="4" fillId="0" borderId="177" xfId="29" applyNumberFormat="1" applyFont="1" applyBorder="1" applyAlignment="1">
      <alignment horizontal="center" vertical="center" wrapText="1"/>
    </xf>
    <xf numFmtId="177" fontId="4" fillId="0" borderId="176" xfId="29" applyNumberFormat="1" applyFont="1" applyBorder="1" applyAlignment="1">
      <alignment horizontal="distributed" vertical="center" wrapText="1"/>
    </xf>
    <xf numFmtId="177" fontId="4" fillId="0" borderId="11" xfId="29" applyNumberFormat="1" applyFont="1" applyBorder="1" applyAlignment="1">
      <alignment horizontal="distributed" vertical="center" wrapText="1"/>
    </xf>
    <xf numFmtId="177" fontId="4" fillId="0" borderId="178" xfId="29" applyNumberFormat="1" applyFont="1" applyBorder="1" applyAlignment="1">
      <alignment horizontal="distributed" vertical="center" wrapText="1"/>
    </xf>
    <xf numFmtId="177" fontId="4" fillId="0" borderId="162" xfId="29" applyNumberFormat="1" applyFont="1" applyBorder="1" applyAlignment="1">
      <alignment horizontal="distributed" vertical="center" wrapText="1"/>
    </xf>
    <xf numFmtId="0" fontId="1" fillId="0" borderId="145" xfId="0" applyFont="1" applyBorder="1" applyAlignment="1">
      <alignment horizontal="distributed" vertical="center"/>
    </xf>
    <xf numFmtId="177" fontId="4" fillId="0" borderId="167" xfId="29" applyNumberFormat="1" applyFont="1" applyBorder="1" applyAlignment="1">
      <alignment horizontal="distributed" vertical="center" wrapText="1"/>
    </xf>
    <xf numFmtId="177" fontId="4" fillId="0" borderId="179" xfId="29" applyNumberFormat="1" applyFont="1" applyBorder="1" applyAlignment="1">
      <alignment horizontal="distributed" vertical="center" wrapText="1"/>
    </xf>
    <xf numFmtId="177" fontId="4" fillId="0" borderId="177" xfId="29" applyNumberFormat="1" applyFont="1" applyBorder="1" applyAlignment="1">
      <alignment horizontal="distributed" vertical="center" wrapText="1"/>
    </xf>
    <xf numFmtId="177" fontId="4" fillId="0" borderId="156" xfId="29" applyNumberFormat="1" applyFont="1" applyBorder="1" applyAlignment="1">
      <alignment horizontal="distributed" vertical="center" wrapText="1"/>
    </xf>
    <xf numFmtId="177" fontId="4" fillId="0" borderId="126" xfId="29" applyNumberFormat="1" applyFont="1" applyBorder="1" applyAlignment="1">
      <alignment horizontal="distributed" vertical="center" wrapText="1"/>
    </xf>
    <xf numFmtId="177" fontId="4" fillId="0" borderId="152" xfId="29" applyNumberFormat="1" applyFont="1" applyBorder="1" applyAlignment="1">
      <alignment horizontal="distributed" vertical="center" wrapText="1"/>
    </xf>
    <xf numFmtId="177" fontId="4" fillId="0" borderId="180" xfId="29" applyNumberFormat="1" applyFont="1" applyBorder="1" applyAlignment="1">
      <alignment horizontal="distributed" vertical="center" wrapText="1"/>
    </xf>
    <xf numFmtId="177" fontId="4" fillId="0" borderId="162" xfId="37" applyNumberFormat="1" applyFont="1" applyBorder="1" applyAlignment="1">
      <alignment horizontal="distributed" vertical="center" wrapText="1"/>
    </xf>
    <xf numFmtId="177" fontId="4" fillId="0" borderId="123" xfId="37" applyNumberFormat="1" applyFont="1" applyBorder="1" applyAlignment="1">
      <alignment horizontal="distributed" vertical="center" wrapText="1"/>
    </xf>
    <xf numFmtId="0" fontId="1" fillId="0" borderId="168" xfId="11" applyFont="1" applyBorder="1" applyAlignment="1">
      <alignment horizontal="center" vertical="center" wrapText="1"/>
    </xf>
    <xf numFmtId="0" fontId="1" fillId="0" borderId="169" xfId="11" applyFont="1" applyBorder="1" applyAlignment="1">
      <alignment horizontal="center" vertical="center" wrapText="1"/>
    </xf>
    <xf numFmtId="0" fontId="1" fillId="0" borderId="170" xfId="11" applyFont="1" applyBorder="1" applyAlignment="1">
      <alignment horizontal="center" vertical="center" wrapText="1"/>
    </xf>
    <xf numFmtId="177" fontId="8" fillId="0" borderId="31" xfId="31" applyNumberFormat="1" applyFont="1" applyBorder="1" applyAlignment="1">
      <alignment horizontal="distributed" vertical="center" wrapText="1"/>
    </xf>
    <xf numFmtId="177" fontId="8" fillId="0" borderId="7" xfId="31" applyNumberFormat="1" applyFont="1" applyBorder="1" applyAlignment="1">
      <alignment horizontal="distributed" vertical="center" wrapText="1"/>
    </xf>
    <xf numFmtId="177" fontId="8" fillId="0" borderId="37" xfId="31" applyNumberFormat="1" applyFont="1" applyBorder="1" applyAlignment="1">
      <alignment horizontal="distributed" vertical="center" wrapText="1"/>
    </xf>
    <xf numFmtId="177" fontId="4" fillId="0" borderId="44" xfId="29" applyNumberFormat="1" applyFont="1" applyBorder="1" applyAlignment="1">
      <alignment horizontal="distributed" vertical="center" wrapText="1"/>
    </xf>
    <xf numFmtId="177" fontId="4" fillId="0" borderId="165" xfId="35" applyNumberFormat="1" applyFont="1" applyBorder="1" applyAlignment="1">
      <alignment horizontal="distributed" vertical="center" wrapText="1"/>
    </xf>
    <xf numFmtId="177" fontId="4" fillId="0" borderId="12" xfId="35" applyNumberFormat="1" applyFont="1" applyBorder="1" applyAlignment="1">
      <alignment horizontal="distributed" vertical="center" wrapText="1"/>
    </xf>
    <xf numFmtId="177" fontId="4" fillId="0" borderId="182" xfId="29" applyNumberFormat="1" applyFont="1" applyBorder="1" applyAlignment="1">
      <alignment horizontal="center" vertical="center" wrapText="1"/>
    </xf>
    <xf numFmtId="177" fontId="4" fillId="0" borderId="39" xfId="29" applyNumberFormat="1" applyFont="1" applyBorder="1" applyAlignment="1">
      <alignment horizontal="center" vertical="center" wrapText="1"/>
    </xf>
    <xf numFmtId="177" fontId="4" fillId="0" borderId="183" xfId="29" applyNumberFormat="1" applyFont="1" applyBorder="1" applyAlignment="1">
      <alignment horizontal="distributed" vertical="center" wrapText="1"/>
    </xf>
    <xf numFmtId="177" fontId="4" fillId="0" borderId="29" xfId="36" applyNumberFormat="1" applyFont="1" applyBorder="1" applyAlignment="1">
      <alignment horizontal="distributed" vertical="center" wrapText="1"/>
    </xf>
    <xf numFmtId="177" fontId="4" fillId="0" borderId="17" xfId="36" applyNumberFormat="1" applyFont="1" applyBorder="1" applyAlignment="1">
      <alignment horizontal="distributed" vertical="center" wrapText="1"/>
    </xf>
    <xf numFmtId="177" fontId="4" fillId="0" borderId="135" xfId="31" applyNumberFormat="1" applyFont="1" applyBorder="1" applyAlignment="1">
      <alignment horizontal="distributed" vertical="center" wrapText="1"/>
    </xf>
    <xf numFmtId="177" fontId="4" fillId="0" borderId="31" xfId="35" applyNumberFormat="1" applyFont="1" applyBorder="1" applyAlignment="1">
      <alignment horizontal="distributed" vertical="center" wrapText="1"/>
    </xf>
    <xf numFmtId="177" fontId="1" fillId="0" borderId="29" xfId="32" applyNumberFormat="1" applyFont="1" applyBorder="1" applyAlignment="1">
      <alignment horizontal="distributed" vertical="center" wrapText="1"/>
    </xf>
    <xf numFmtId="177" fontId="1" fillId="0" borderId="43" xfId="32" applyNumberFormat="1" applyFont="1" applyBorder="1" applyAlignment="1">
      <alignment horizontal="distributed" vertical="center" wrapText="1"/>
    </xf>
    <xf numFmtId="177" fontId="4" fillId="0" borderId="138" xfId="45" applyNumberFormat="1" applyFont="1" applyBorder="1" applyAlignment="1">
      <alignment horizontal="distributed" vertical="center" wrapText="1"/>
    </xf>
    <xf numFmtId="177" fontId="4" fillId="0" borderId="122" xfId="37" applyNumberFormat="1" applyFont="1" applyBorder="1" applyAlignment="1">
      <alignment horizontal="distributed" vertical="center" wrapText="1"/>
    </xf>
    <xf numFmtId="177" fontId="4" fillId="0" borderId="163" xfId="37" applyNumberFormat="1" applyFont="1" applyBorder="1" applyAlignment="1">
      <alignment horizontal="distributed" vertical="center" wrapText="1"/>
    </xf>
    <xf numFmtId="177" fontId="8" fillId="0" borderId="161" xfId="31" applyNumberFormat="1" applyFont="1" applyBorder="1" applyAlignment="1">
      <alignment horizontal="distributed" vertical="center" wrapText="1"/>
    </xf>
    <xf numFmtId="177" fontId="8" fillId="0" borderId="136" xfId="31" applyNumberFormat="1" applyFont="1" applyBorder="1" applyAlignment="1">
      <alignment horizontal="distributed" vertical="center" wrapText="1"/>
    </xf>
    <xf numFmtId="177" fontId="8" fillId="0" borderId="131" xfId="31" applyNumberFormat="1" applyFont="1" applyBorder="1" applyAlignment="1">
      <alignment horizontal="distributed" vertical="center" wrapText="1"/>
    </xf>
    <xf numFmtId="177" fontId="4" fillId="0" borderId="31" xfId="32" applyNumberFormat="1" applyFont="1" applyBorder="1" applyAlignment="1">
      <alignment horizontal="distributed" vertical="center" wrapText="1"/>
    </xf>
    <xf numFmtId="177" fontId="4" fillId="0" borderId="56" xfId="32" applyNumberFormat="1" applyFont="1" applyBorder="1" applyAlignment="1">
      <alignment horizontal="distributed" vertical="center" wrapText="1"/>
    </xf>
    <xf numFmtId="177" fontId="4" fillId="0" borderId="156" xfId="37" applyNumberFormat="1" applyFont="1" applyBorder="1" applyAlignment="1">
      <alignment horizontal="distributed" vertical="center" wrapText="1"/>
    </xf>
    <xf numFmtId="177" fontId="4" fillId="0" borderId="0" xfId="37" applyNumberFormat="1" applyFont="1" applyAlignment="1">
      <alignment horizontal="distributed" vertical="center" wrapText="1"/>
    </xf>
    <xf numFmtId="177" fontId="4" fillId="0" borderId="164" xfId="31" applyNumberFormat="1" applyFont="1" applyBorder="1" applyAlignment="1">
      <alignment vertical="center" wrapText="1"/>
    </xf>
    <xf numFmtId="177" fontId="4" fillId="0" borderId="40" xfId="31" applyNumberFormat="1" applyFont="1" applyBorder="1" applyAlignment="1">
      <alignment vertical="center" wrapText="1"/>
    </xf>
    <xf numFmtId="177" fontId="4" fillId="0" borderId="165" xfId="31" applyNumberFormat="1" applyFont="1" applyBorder="1" applyAlignment="1">
      <alignment horizontal="distributed" vertical="center" wrapText="1"/>
    </xf>
    <xf numFmtId="177" fontId="4" fillId="0" borderId="0" xfId="31" applyNumberFormat="1" applyFont="1" applyAlignment="1">
      <alignment horizontal="distributed" vertical="center" wrapText="1"/>
    </xf>
    <xf numFmtId="177" fontId="4" fillId="0" borderId="9" xfId="31" applyNumberFormat="1" applyFont="1" applyBorder="1" applyAlignment="1">
      <alignment horizontal="distributed" vertical="center" wrapText="1"/>
    </xf>
    <xf numFmtId="177" fontId="4" fillId="0" borderId="164" xfId="31" applyNumberFormat="1" applyFont="1" applyBorder="1" applyAlignment="1">
      <alignment horizontal="distributed" vertical="center" wrapText="1"/>
    </xf>
    <xf numFmtId="177" fontId="4" fillId="0" borderId="40" xfId="31" applyNumberFormat="1" applyFont="1" applyBorder="1" applyAlignment="1">
      <alignment horizontal="distributed" vertical="center" wrapText="1"/>
    </xf>
    <xf numFmtId="177" fontId="6" fillId="0" borderId="154" xfId="31" applyNumberFormat="1" applyFont="1" applyBorder="1" applyAlignment="1">
      <alignment horizontal="distributed" vertical="center" wrapText="1"/>
    </xf>
    <xf numFmtId="177" fontId="6" fillId="0" borderId="40" xfId="31" applyNumberFormat="1" applyFont="1" applyBorder="1" applyAlignment="1">
      <alignment horizontal="distributed" vertical="center" wrapText="1"/>
    </xf>
    <xf numFmtId="0" fontId="1" fillId="0" borderId="36" xfId="11" applyFont="1" applyBorder="1" applyAlignment="1">
      <alignment horizontal="center" vertical="center" wrapText="1"/>
    </xf>
    <xf numFmtId="0" fontId="1" fillId="0" borderId="8" xfId="11" applyFont="1" applyBorder="1" applyAlignment="1">
      <alignment horizontal="center" vertical="center" wrapText="1"/>
    </xf>
    <xf numFmtId="0" fontId="1" fillId="0" borderId="65" xfId="11" applyFont="1" applyBorder="1" applyAlignment="1">
      <alignment horizontal="center" vertical="center" wrapText="1"/>
    </xf>
    <xf numFmtId="0" fontId="1" fillId="0" borderId="171" xfId="11" applyFont="1" applyBorder="1" applyAlignment="1">
      <alignment horizontal="center" vertical="center" wrapText="1"/>
    </xf>
    <xf numFmtId="0" fontId="1" fillId="0" borderId="45" xfId="11" applyFont="1" applyBorder="1" applyAlignment="1">
      <alignment horizontal="center" vertical="center" wrapText="1"/>
    </xf>
    <xf numFmtId="0" fontId="1" fillId="0" borderId="172" xfId="11" applyFont="1" applyBorder="1" applyAlignment="1">
      <alignment horizontal="center" vertical="center" wrapText="1"/>
    </xf>
    <xf numFmtId="0" fontId="1" fillId="0" borderId="173" xfId="11" applyFont="1" applyBorder="1" applyAlignment="1">
      <alignment horizontal="center" vertical="center" wrapText="1"/>
    </xf>
    <xf numFmtId="0" fontId="1" fillId="0" borderId="174" xfId="11" applyFont="1" applyBorder="1" applyAlignment="1">
      <alignment horizontal="center" vertical="center" wrapText="1"/>
    </xf>
    <xf numFmtId="0" fontId="1" fillId="0" borderId="175" xfId="11" applyFont="1" applyBorder="1" applyAlignment="1">
      <alignment horizontal="center" vertical="center" wrapText="1"/>
    </xf>
    <xf numFmtId="177" fontId="4" fillId="0" borderId="154" xfId="32" applyNumberFormat="1" applyFont="1" applyBorder="1" applyAlignment="1">
      <alignment horizontal="distributed" vertical="center" wrapText="1"/>
    </xf>
    <xf numFmtId="177" fontId="4" fillId="0" borderId="155" xfId="32" applyNumberFormat="1" applyFont="1" applyBorder="1" applyAlignment="1">
      <alignment horizontal="distributed" vertical="center" wrapText="1"/>
    </xf>
    <xf numFmtId="177" fontId="4" fillId="0" borderId="40" xfId="32" applyNumberFormat="1" applyFont="1" applyBorder="1" applyAlignment="1">
      <alignment horizontal="distributed" vertical="center" wrapText="1"/>
    </xf>
    <xf numFmtId="177" fontId="4" fillId="0" borderId="144" xfId="45" applyNumberFormat="1" applyFont="1" applyBorder="1" applyAlignment="1">
      <alignment horizontal="distributed" vertical="center" wrapText="1"/>
    </xf>
    <xf numFmtId="177" fontId="4" fillId="0" borderId="136" xfId="45" applyNumberFormat="1" applyFont="1" applyBorder="1" applyAlignment="1">
      <alignment horizontal="distributed" vertical="center" wrapText="1"/>
    </xf>
    <xf numFmtId="177" fontId="4" fillId="0" borderId="131" xfId="45" applyNumberFormat="1" applyFont="1" applyBorder="1" applyAlignment="1">
      <alignment horizontal="distributed" vertical="center" wrapText="1"/>
    </xf>
    <xf numFmtId="0" fontId="1" fillId="0" borderId="157" xfId="0" applyFont="1" applyBorder="1" applyAlignment="1">
      <alignment horizontal="distributed" vertical="center"/>
    </xf>
    <xf numFmtId="0" fontId="1" fillId="0" borderId="158" xfId="0" applyFont="1" applyBorder="1" applyAlignment="1">
      <alignment horizontal="distributed" vertical="center"/>
    </xf>
    <xf numFmtId="0" fontId="1" fillId="0" borderId="159" xfId="0" applyFont="1" applyBorder="1" applyAlignment="1">
      <alignment horizontal="distributed" vertical="center"/>
    </xf>
    <xf numFmtId="0" fontId="1" fillId="0" borderId="152" xfId="0" applyFont="1" applyBorder="1" applyAlignment="1">
      <alignment horizontal="distributed" vertical="center"/>
    </xf>
    <xf numFmtId="0" fontId="1" fillId="0" borderId="160" xfId="0" applyFont="1" applyBorder="1" applyAlignment="1">
      <alignment horizontal="distributed" vertical="center"/>
    </xf>
    <xf numFmtId="177" fontId="4" fillId="0" borderId="35" xfId="35" applyNumberFormat="1" applyFont="1" applyBorder="1" applyAlignment="1">
      <alignment horizontal="distributed" vertical="center" wrapText="1"/>
    </xf>
    <xf numFmtId="177" fontId="4" fillId="0" borderId="16" xfId="35" applyNumberFormat="1" applyFont="1" applyBorder="1" applyAlignment="1">
      <alignment horizontal="distributed" vertical="center" wrapText="1"/>
    </xf>
    <xf numFmtId="177" fontId="4" fillId="0" borderId="31" xfId="44" applyNumberFormat="1" applyFont="1" applyBorder="1" applyAlignment="1">
      <alignment horizontal="distributed" vertical="center" wrapText="1"/>
    </xf>
    <xf numFmtId="177" fontId="4" fillId="0" borderId="12" xfId="44" applyNumberFormat="1" applyFont="1" applyBorder="1" applyAlignment="1">
      <alignment horizontal="distributed" vertical="center" wrapText="1"/>
    </xf>
    <xf numFmtId="177" fontId="4" fillId="0" borderId="23" xfId="44" applyNumberFormat="1" applyFont="1" applyBorder="1" applyAlignment="1">
      <alignment horizontal="distributed" vertical="center" wrapText="1"/>
    </xf>
    <xf numFmtId="177" fontId="4" fillId="0" borderId="19" xfId="44" applyNumberFormat="1" applyFont="1" applyBorder="1" applyAlignment="1">
      <alignment horizontal="distributed" vertical="center" wrapText="1"/>
    </xf>
    <xf numFmtId="177" fontId="4" fillId="0" borderId="140" xfId="44" applyNumberFormat="1" applyFont="1" applyBorder="1" applyAlignment="1">
      <alignment horizontal="distributed" vertical="center" wrapText="1"/>
    </xf>
    <xf numFmtId="177" fontId="4" fillId="0" borderId="142" xfId="44" applyNumberFormat="1" applyFont="1" applyBorder="1" applyAlignment="1">
      <alignment horizontal="distributed" vertical="center" wrapText="1"/>
    </xf>
    <xf numFmtId="177" fontId="4" fillId="0" borderId="161" xfId="32" applyNumberFormat="1" applyFont="1" applyBorder="1" applyAlignment="1">
      <alignment horizontal="distributed" vertical="center" wrapText="1"/>
    </xf>
    <xf numFmtId="177" fontId="4" fillId="0" borderId="136" xfId="32" applyNumberFormat="1" applyFont="1" applyBorder="1" applyAlignment="1">
      <alignment horizontal="distributed" vertical="center" wrapText="1"/>
    </xf>
    <xf numFmtId="177" fontId="4" fillId="0" borderId="131" xfId="32" applyNumberFormat="1" applyFont="1" applyBorder="1" applyAlignment="1">
      <alignment horizontal="distributed" vertical="center" wrapText="1"/>
    </xf>
    <xf numFmtId="177" fontId="4" fillId="0" borderId="1" xfId="44" applyNumberFormat="1" applyFont="1" applyBorder="1" applyAlignment="1">
      <alignment horizontal="distributed" vertical="center" wrapText="1"/>
    </xf>
    <xf numFmtId="177" fontId="4" fillId="0" borderId="16" xfId="44" applyNumberFormat="1" applyFont="1" applyBorder="1" applyAlignment="1">
      <alignment horizontal="distributed" vertical="center" wrapText="1"/>
    </xf>
    <xf numFmtId="177" fontId="4" fillId="0" borderId="11" xfId="46" applyNumberFormat="1" applyFont="1" applyBorder="1" applyAlignment="1">
      <alignment horizontal="distributed" vertical="center" wrapText="1"/>
    </xf>
    <xf numFmtId="177" fontId="4" fillId="0" borderId="135" xfId="46" applyNumberFormat="1" applyFont="1" applyBorder="1" applyAlignment="1">
      <alignment horizontal="distributed" vertical="center" wrapText="1"/>
    </xf>
    <xf numFmtId="177" fontId="4" fillId="0" borderId="145" xfId="47" applyNumberFormat="1" applyFont="1" applyBorder="1" applyAlignment="1">
      <alignment horizontal="distributed" vertical="center" wrapText="1"/>
    </xf>
    <xf numFmtId="177" fontId="4" fillId="0" borderId="217" xfId="47" applyNumberFormat="1" applyFont="1" applyBorder="1" applyAlignment="1">
      <alignment horizontal="distributed" vertical="center" wrapText="1"/>
    </xf>
    <xf numFmtId="177" fontId="4" fillId="0" borderId="180" xfId="47" applyNumberFormat="1" applyFont="1" applyBorder="1" applyAlignment="1">
      <alignment horizontal="distributed" vertical="center" wrapText="1"/>
    </xf>
    <xf numFmtId="177" fontId="4" fillId="0" borderId="35" xfId="45" applyNumberFormat="1" applyFont="1" applyBorder="1" applyAlignment="1">
      <alignment horizontal="distributed" vertical="center" wrapText="1"/>
    </xf>
    <xf numFmtId="177" fontId="4" fillId="0" borderId="16" xfId="45" applyNumberFormat="1" applyFont="1" applyBorder="1" applyAlignment="1">
      <alignment horizontal="distributed" vertical="center" wrapText="1"/>
    </xf>
    <xf numFmtId="177" fontId="4" fillId="0" borderId="54" xfId="44" applyNumberFormat="1" applyFont="1" applyBorder="1" applyAlignment="1">
      <alignment horizontal="distributed" vertical="center" wrapText="1"/>
    </xf>
    <xf numFmtId="177" fontId="4" fillId="0" borderId="63" xfId="47" applyNumberFormat="1" applyFont="1" applyBorder="1" applyAlignment="1">
      <alignment horizontal="center" vertical="center"/>
    </xf>
    <xf numFmtId="177" fontId="4" fillId="0" borderId="2" xfId="47" applyNumberFormat="1" applyFont="1" applyBorder="1" applyAlignment="1">
      <alignment horizontal="center" vertical="center"/>
    </xf>
    <xf numFmtId="177" fontId="4" fillId="0" borderId="64" xfId="47" applyNumberFormat="1" applyFont="1" applyBorder="1" applyAlignment="1">
      <alignment horizontal="center" vertical="center"/>
    </xf>
    <xf numFmtId="177" fontId="4" fillId="0" borderId="161" xfId="46" applyNumberFormat="1" applyFont="1" applyBorder="1" applyAlignment="1">
      <alignment horizontal="distributed" vertical="center" wrapText="1"/>
    </xf>
    <xf numFmtId="177" fontId="4" fillId="0" borderId="136" xfId="46" applyNumberFormat="1" applyFont="1" applyBorder="1" applyAlignment="1">
      <alignment horizontal="distributed" vertical="center" wrapText="1"/>
    </xf>
    <xf numFmtId="177" fontId="4" fillId="0" borderId="124" xfId="47" applyNumberFormat="1" applyFont="1" applyBorder="1" applyAlignment="1">
      <alignment horizontal="distributed" vertical="center" wrapText="1"/>
    </xf>
    <xf numFmtId="177" fontId="4" fillId="0" borderId="130" xfId="47" applyNumberFormat="1" applyFont="1" applyBorder="1" applyAlignment="1">
      <alignment horizontal="distributed" vertical="center" wrapText="1"/>
    </xf>
    <xf numFmtId="177" fontId="4" fillId="0" borderId="147" xfId="47" applyNumberFormat="1" applyFont="1" applyBorder="1" applyAlignment="1">
      <alignment horizontal="distributed" vertical="center" wrapText="1"/>
    </xf>
    <xf numFmtId="177" fontId="4" fillId="0" borderId="27" xfId="47" applyNumberFormat="1" applyFont="1" applyBorder="1" applyAlignment="1">
      <alignment horizontal="distributed" vertical="center" wrapText="1"/>
    </xf>
    <xf numFmtId="177" fontId="9" fillId="0" borderId="35" xfId="45" applyNumberFormat="1" applyFont="1" applyBorder="1" applyAlignment="1">
      <alignment horizontal="distributed" vertical="center" wrapText="1"/>
    </xf>
    <xf numFmtId="177" fontId="9" fillId="0" borderId="16" xfId="45" applyNumberFormat="1" applyFont="1" applyBorder="1" applyAlignment="1">
      <alignment horizontal="distributed" vertical="center" wrapText="1"/>
    </xf>
    <xf numFmtId="177" fontId="4" fillId="0" borderId="161" xfId="47" applyNumberFormat="1" applyFont="1" applyBorder="1" applyAlignment="1">
      <alignment horizontal="distributed" vertical="center" wrapText="1"/>
    </xf>
    <xf numFmtId="177" fontId="4" fillId="0" borderId="136" xfId="47" applyNumberFormat="1" applyFont="1" applyBorder="1" applyAlignment="1">
      <alignment horizontal="distributed" vertical="center" wrapText="1"/>
    </xf>
    <xf numFmtId="177" fontId="4" fillId="0" borderId="131" xfId="47" applyNumberFormat="1" applyFont="1" applyBorder="1" applyAlignment="1">
      <alignment horizontal="distributed" vertical="center" wrapText="1"/>
    </xf>
    <xf numFmtId="177" fontId="4" fillId="0" borderId="144" xfId="46" applyNumberFormat="1" applyFont="1" applyBorder="1" applyAlignment="1">
      <alignment horizontal="distributed" vertical="center" wrapText="1"/>
    </xf>
    <xf numFmtId="177" fontId="4" fillId="0" borderId="215" xfId="36" applyNumberFormat="1" applyFont="1" applyBorder="1" applyAlignment="1">
      <alignment horizontal="distributed" vertical="center" wrapText="1"/>
    </xf>
    <xf numFmtId="177" fontId="4" fillId="0" borderId="216" xfId="36" applyNumberFormat="1" applyFont="1" applyBorder="1" applyAlignment="1">
      <alignment horizontal="distributed" vertical="center" wrapText="1"/>
    </xf>
    <xf numFmtId="177" fontId="4" fillId="0" borderId="57" xfId="47" applyNumberFormat="1" applyFont="1" applyBorder="1" applyAlignment="1">
      <alignment horizontal="distributed" vertical="center" wrapText="1"/>
    </xf>
    <xf numFmtId="177" fontId="4" fillId="0" borderId="204" xfId="47" applyNumberFormat="1" applyFont="1" applyBorder="1" applyAlignment="1">
      <alignment horizontal="distributed" vertical="center" wrapText="1"/>
    </xf>
    <xf numFmtId="177" fontId="4" fillId="0" borderId="57" xfId="48" applyNumberFormat="1" applyFont="1" applyBorder="1" applyAlignment="1">
      <alignment horizontal="distributed" vertical="center" wrapText="1"/>
    </xf>
    <xf numFmtId="177" fontId="4" fillId="0" borderId="17" xfId="48" applyNumberFormat="1" applyFont="1" applyBorder="1" applyAlignment="1">
      <alignment horizontal="distributed" vertical="center" wrapText="1"/>
    </xf>
    <xf numFmtId="177" fontId="4" fillId="0" borderId="43" xfId="48" applyNumberFormat="1" applyFont="1" applyBorder="1" applyAlignment="1">
      <alignment horizontal="distributed" vertical="center" wrapText="1"/>
    </xf>
    <xf numFmtId="177" fontId="4" fillId="0" borderId="35" xfId="47" applyNumberFormat="1" applyFont="1" applyBorder="1" applyAlignment="1">
      <alignment horizontal="distributed" vertical="center" wrapText="1"/>
    </xf>
    <xf numFmtId="177" fontId="4" fillId="0" borderId="16" xfId="47" applyNumberFormat="1" applyFont="1" applyBorder="1" applyAlignment="1">
      <alignment horizontal="distributed" vertical="center" wrapText="1"/>
    </xf>
    <xf numFmtId="177" fontId="4" fillId="0" borderId="1" xfId="47" applyNumberFormat="1" applyFont="1" applyBorder="1" applyAlignment="1">
      <alignment horizontal="distributed" vertical="center" wrapText="1"/>
    </xf>
    <xf numFmtId="177" fontId="4" fillId="0" borderId="29" xfId="47" applyNumberFormat="1" applyFont="1" applyBorder="1" applyAlignment="1">
      <alignment horizontal="distributed" vertical="center" wrapText="1"/>
    </xf>
    <xf numFmtId="177" fontId="4" fillId="0" borderId="17" xfId="47" applyNumberFormat="1" applyFont="1" applyBorder="1" applyAlignment="1">
      <alignment horizontal="distributed" vertical="center" wrapText="1"/>
    </xf>
    <xf numFmtId="177" fontId="4" fillId="0" borderId="140" xfId="47" applyNumberFormat="1" applyFont="1" applyBorder="1" applyAlignment="1">
      <alignment horizontal="distributed" vertical="center" wrapText="1"/>
    </xf>
    <xf numFmtId="177" fontId="4" fillId="0" borderId="153" xfId="47" applyNumberFormat="1" applyFont="1" applyBorder="1" applyAlignment="1">
      <alignment horizontal="distributed" vertical="center" wrapText="1"/>
    </xf>
    <xf numFmtId="177" fontId="4" fillId="0" borderId="156" xfId="47" applyNumberFormat="1" applyFont="1" applyBorder="1" applyAlignment="1">
      <alignment horizontal="distributed" vertical="center" wrapText="1"/>
    </xf>
    <xf numFmtId="177" fontId="4" fillId="0" borderId="0" xfId="47" applyNumberFormat="1" applyFont="1" applyAlignment="1">
      <alignment horizontal="distributed" vertical="center" wrapText="1"/>
    </xf>
    <xf numFmtId="177" fontId="4" fillId="0" borderId="9" xfId="47" applyNumberFormat="1" applyFont="1" applyBorder="1" applyAlignment="1">
      <alignment horizontal="distributed" vertical="center" wrapText="1"/>
    </xf>
    <xf numFmtId="177" fontId="4" fillId="0" borderId="135" xfId="47" applyNumberFormat="1" applyFont="1" applyBorder="1" applyAlignment="1">
      <alignment horizontal="distributed" vertical="center" wrapText="1"/>
    </xf>
    <xf numFmtId="177" fontId="4" fillId="0" borderId="44" xfId="47" applyNumberFormat="1" applyFont="1" applyBorder="1" applyAlignment="1">
      <alignment horizontal="distributed" vertical="center" wrapText="1"/>
    </xf>
    <xf numFmtId="177" fontId="4" fillId="0" borderId="144" xfId="48" applyNumberFormat="1" applyFont="1" applyBorder="1" applyAlignment="1">
      <alignment horizontal="distributed" vertical="center" wrapText="1"/>
    </xf>
    <xf numFmtId="177" fontId="4" fillId="0" borderId="136" xfId="48" applyNumberFormat="1" applyFont="1" applyBorder="1" applyAlignment="1">
      <alignment horizontal="distributed" vertical="center" wrapText="1"/>
    </xf>
    <xf numFmtId="177" fontId="4" fillId="0" borderId="131" xfId="48" applyNumberFormat="1" applyFont="1" applyBorder="1" applyAlignment="1">
      <alignment horizontal="distributed" vertical="center" wrapText="1"/>
    </xf>
    <xf numFmtId="177" fontId="4" fillId="0" borderId="23" xfId="47" applyNumberFormat="1" applyFont="1" applyBorder="1" applyAlignment="1">
      <alignment horizontal="distributed" vertical="center" wrapText="1"/>
    </xf>
    <xf numFmtId="177" fontId="4" fillId="0" borderId="54" xfId="47" applyNumberFormat="1" applyFont="1" applyBorder="1" applyAlignment="1">
      <alignment horizontal="distributed" vertical="center" wrapText="1"/>
    </xf>
    <xf numFmtId="177" fontId="4" fillId="0" borderId="145" xfId="48" applyNumberFormat="1" applyFont="1" applyBorder="1" applyAlignment="1">
      <alignment horizontal="distributed" vertical="center" wrapText="1"/>
    </xf>
    <xf numFmtId="177" fontId="4" fillId="0" borderId="137" xfId="48" applyNumberFormat="1" applyFont="1" applyBorder="1" applyAlignment="1">
      <alignment horizontal="distributed" vertical="center" wrapText="1"/>
    </xf>
    <xf numFmtId="177" fontId="4" fillId="0" borderId="146" xfId="48" applyNumberFormat="1" applyFont="1" applyBorder="1" applyAlignment="1">
      <alignment horizontal="distributed" vertical="center" wrapText="1"/>
    </xf>
    <xf numFmtId="177" fontId="4" fillId="0" borderId="138" xfId="26" applyNumberFormat="1" applyFont="1" applyBorder="1" applyAlignment="1">
      <alignment horizontal="distributed" vertical="center" wrapText="1"/>
    </xf>
    <xf numFmtId="177" fontId="4" fillId="0" borderId="7" xfId="26" applyNumberFormat="1" applyFont="1" applyBorder="1" applyAlignment="1">
      <alignment horizontal="distributed" vertical="center" wrapText="1"/>
    </xf>
    <xf numFmtId="177" fontId="4" fillId="0" borderId="37" xfId="26" applyNumberFormat="1" applyFont="1" applyBorder="1" applyAlignment="1">
      <alignment horizontal="distributed" vertical="center" wrapText="1"/>
    </xf>
    <xf numFmtId="177" fontId="4" fillId="0" borderId="35" xfId="26" applyNumberFormat="1" applyFont="1" applyBorder="1" applyAlignment="1">
      <alignment horizontal="distributed" vertical="center" wrapText="1"/>
    </xf>
    <xf numFmtId="177" fontId="4" fillId="0" borderId="16" xfId="26" applyNumberFormat="1" applyFont="1" applyBorder="1" applyAlignment="1">
      <alignment horizontal="distributed" vertical="center" wrapText="1"/>
    </xf>
    <xf numFmtId="177" fontId="4" fillId="0" borderId="38" xfId="26" applyNumberFormat="1" applyFont="1" applyBorder="1" applyAlignment="1">
      <alignment horizontal="distributed" vertical="center" wrapText="1"/>
    </xf>
    <xf numFmtId="178" fontId="1" fillId="0" borderId="138" xfId="0" applyNumberFormat="1" applyFont="1" applyBorder="1" applyAlignment="1">
      <alignment horizontal="distributed" vertical="center" shrinkToFit="1"/>
    </xf>
    <xf numFmtId="178" fontId="1" fillId="0" borderId="121" xfId="0" applyNumberFormat="1" applyFont="1" applyBorder="1" applyAlignment="1">
      <alignment horizontal="distributed" vertical="center" shrinkToFit="1"/>
    </xf>
    <xf numFmtId="178" fontId="1" fillId="0" borderId="139" xfId="0" applyNumberFormat="1" applyFont="1" applyBorder="1" applyAlignment="1">
      <alignment horizontal="distributed" vertical="center" shrinkToFit="1"/>
    </xf>
    <xf numFmtId="178" fontId="1" fillId="0" borderId="219" xfId="0" applyNumberFormat="1" applyFont="1" applyBorder="1" applyAlignment="1">
      <alignment horizontal="distributed" vertical="center" shrinkToFit="1"/>
    </xf>
    <xf numFmtId="178" fontId="1" fillId="0" borderId="213" xfId="0" applyNumberFormat="1" applyFont="1" applyBorder="1" applyAlignment="1">
      <alignment horizontal="distributed" vertical="center" shrinkToFit="1"/>
    </xf>
    <xf numFmtId="178" fontId="1" fillId="0" borderId="220" xfId="0" applyNumberFormat="1" applyFont="1" applyBorder="1" applyAlignment="1">
      <alignment horizontal="distributed" vertical="center" shrinkToFit="1"/>
    </xf>
    <xf numFmtId="177" fontId="4" fillId="0" borderId="25" xfId="60" applyNumberFormat="1" applyFont="1" applyBorder="1" applyAlignment="1">
      <alignment horizontal="distributed" vertical="center" wrapText="1"/>
    </xf>
    <xf numFmtId="177" fontId="4" fillId="0" borderId="42" xfId="60" applyNumberFormat="1" applyFont="1" applyBorder="1" applyAlignment="1">
      <alignment horizontal="distributed" vertical="center" wrapText="1"/>
    </xf>
    <xf numFmtId="177" fontId="4" fillId="0" borderId="25" xfId="61" applyNumberFormat="1" applyFont="1" applyBorder="1" applyAlignment="1">
      <alignment horizontal="distributed" vertical="center" wrapText="1"/>
    </xf>
    <xf numFmtId="177" fontId="4" fillId="0" borderId="42" xfId="61" applyNumberFormat="1" applyFont="1" applyBorder="1" applyAlignment="1">
      <alignment horizontal="distributed" vertical="center" wrapText="1"/>
    </xf>
    <xf numFmtId="177" fontId="4" fillId="0" borderId="25" xfId="62" applyNumberFormat="1" applyFont="1" applyBorder="1" applyAlignment="1">
      <alignment horizontal="distributed" vertical="center" wrapText="1"/>
    </xf>
    <xf numFmtId="177" fontId="4" fillId="0" borderId="42" xfId="62" applyNumberFormat="1" applyFont="1" applyBorder="1" applyAlignment="1">
      <alignment horizontal="distributed" vertical="center" wrapText="1"/>
    </xf>
    <xf numFmtId="177" fontId="1" fillId="0" borderId="138" xfId="0" applyNumberFormat="1" applyFont="1" applyBorder="1" applyAlignment="1">
      <alignment horizontal="distributed" vertical="center" shrinkToFit="1"/>
    </xf>
    <xf numFmtId="177" fontId="1" fillId="0" borderId="121" xfId="0" applyNumberFormat="1" applyFont="1" applyBorder="1" applyAlignment="1">
      <alignment horizontal="distributed" vertical="center" shrinkToFit="1"/>
    </xf>
    <xf numFmtId="177" fontId="1" fillId="0" borderId="140" xfId="0" applyNumberFormat="1" applyFont="1" applyBorder="1" applyAlignment="1">
      <alignment horizontal="distributed" vertical="center" shrinkToFit="1"/>
    </xf>
    <xf numFmtId="177" fontId="1" fillId="0" borderId="23" xfId="0" applyNumberFormat="1" applyFont="1" applyBorder="1" applyAlignment="1">
      <alignment horizontal="distributed" vertical="center" shrinkToFit="1"/>
    </xf>
    <xf numFmtId="177" fontId="1" fillId="0" borderId="142" xfId="0" applyNumberFormat="1" applyFont="1" applyBorder="1" applyAlignment="1">
      <alignment horizontal="distributed" vertical="center" shrinkToFit="1"/>
    </xf>
    <xf numFmtId="177" fontId="1" fillId="0" borderId="19" xfId="0" applyNumberFormat="1" applyFont="1" applyBorder="1" applyAlignment="1">
      <alignment horizontal="distributed" vertical="center" shrinkToFit="1"/>
    </xf>
    <xf numFmtId="177" fontId="4" fillId="0" borderId="35" xfId="24" applyNumberFormat="1" applyFont="1" applyBorder="1" applyAlignment="1">
      <alignment horizontal="distributed" vertical="center" wrapText="1"/>
    </xf>
    <xf numFmtId="177" fontId="4" fillId="0" borderId="16" xfId="24" applyNumberFormat="1" applyFont="1" applyBorder="1" applyAlignment="1">
      <alignment horizontal="distributed" vertical="center" wrapText="1"/>
    </xf>
    <xf numFmtId="177" fontId="4" fillId="0" borderId="38" xfId="24" applyNumberFormat="1" applyFont="1" applyBorder="1" applyAlignment="1">
      <alignment horizontal="distributed" vertical="center" wrapText="1"/>
    </xf>
    <xf numFmtId="177" fontId="1" fillId="0" borderId="35" xfId="0" applyNumberFormat="1" applyFont="1" applyBorder="1" applyAlignment="1">
      <alignment horizontal="distributed" vertical="center" shrinkToFit="1"/>
    </xf>
    <xf numFmtId="177" fontId="1" fillId="0" borderId="57" xfId="0" applyNumberFormat="1" applyFont="1" applyBorder="1" applyAlignment="1">
      <alignment horizontal="distributed" vertical="center" shrinkToFit="1"/>
    </xf>
    <xf numFmtId="177" fontId="1" fillId="0" borderId="20" xfId="0" applyNumberFormat="1" applyFont="1" applyBorder="1" applyAlignment="1">
      <alignment horizontal="distributed" vertical="center" shrinkToFit="1"/>
    </xf>
    <xf numFmtId="177" fontId="1" fillId="0" borderId="21" xfId="0" applyNumberFormat="1" applyFont="1" applyBorder="1" applyAlignment="1">
      <alignment horizontal="distributed" vertical="center" shrinkToFit="1"/>
    </xf>
    <xf numFmtId="178" fontId="1" fillId="0" borderId="140" xfId="0" applyNumberFormat="1" applyFont="1" applyBorder="1" applyAlignment="1">
      <alignment horizontal="distributed" vertical="center" shrinkToFit="1"/>
    </xf>
    <xf numFmtId="178" fontId="1" fillId="0" borderId="23" xfId="0" applyNumberFormat="1" applyFont="1" applyBorder="1" applyAlignment="1">
      <alignment horizontal="distributed" vertical="center" shrinkToFit="1"/>
    </xf>
    <xf numFmtId="178" fontId="1" fillId="0" borderId="142" xfId="0" applyNumberFormat="1" applyFont="1" applyBorder="1" applyAlignment="1">
      <alignment horizontal="distributed" vertical="center" shrinkToFit="1"/>
    </xf>
    <xf numFmtId="178" fontId="1" fillId="0" borderId="19" xfId="0" applyNumberFormat="1" applyFont="1" applyBorder="1" applyAlignment="1">
      <alignment horizontal="distributed" vertical="center" shrinkToFit="1"/>
    </xf>
    <xf numFmtId="178" fontId="1" fillId="0" borderId="54" xfId="0" applyNumberFormat="1" applyFont="1" applyBorder="1" applyAlignment="1">
      <alignment horizontal="distributed" vertical="center" shrinkToFit="1"/>
    </xf>
    <xf numFmtId="177" fontId="4" fillId="0" borderId="1" xfId="24" applyNumberFormat="1" applyFont="1" applyBorder="1" applyAlignment="1">
      <alignment horizontal="distributed" vertical="center" wrapText="1"/>
    </xf>
    <xf numFmtId="177" fontId="4" fillId="0" borderId="1" xfId="55" applyNumberFormat="1" applyFont="1" applyBorder="1" applyAlignment="1">
      <alignment horizontal="center" vertical="center" wrapText="1"/>
    </xf>
    <xf numFmtId="177" fontId="4" fillId="0" borderId="16" xfId="55" applyNumberFormat="1" applyFont="1" applyBorder="1" applyAlignment="1">
      <alignment horizontal="center" vertical="center" wrapText="1"/>
    </xf>
    <xf numFmtId="177" fontId="4" fillId="0" borderId="38" xfId="55" applyNumberFormat="1" applyFont="1" applyBorder="1" applyAlignment="1">
      <alignment horizontal="center" vertical="center" wrapText="1"/>
    </xf>
    <xf numFmtId="177" fontId="4" fillId="0" borderId="16" xfId="56" applyNumberFormat="1" applyFont="1" applyBorder="1" applyAlignment="1">
      <alignment horizontal="distributed" vertical="center" wrapText="1"/>
    </xf>
    <xf numFmtId="177" fontId="4" fillId="0" borderId="38" xfId="56" applyNumberFormat="1" applyFont="1" applyBorder="1" applyAlignment="1">
      <alignment horizontal="distributed" vertical="center" wrapText="1"/>
    </xf>
    <xf numFmtId="177" fontId="4" fillId="0" borderId="16" xfId="58" applyNumberFormat="1" applyFont="1" applyBorder="1" applyAlignment="1">
      <alignment horizontal="distributed" vertical="center" wrapText="1"/>
    </xf>
    <xf numFmtId="177" fontId="4" fillId="0" borderId="38" xfId="58" applyNumberFormat="1" applyFont="1" applyBorder="1" applyAlignment="1">
      <alignment horizontal="distributed" vertical="center" wrapText="1"/>
    </xf>
    <xf numFmtId="177" fontId="4" fillId="0" borderId="17" xfId="57" applyNumberFormat="1" applyFont="1" applyBorder="1" applyAlignment="1">
      <alignment horizontal="distributed" vertical="center" wrapText="1"/>
    </xf>
    <xf numFmtId="177" fontId="4" fillId="0" borderId="43" xfId="57" applyNumberFormat="1" applyFont="1" applyBorder="1" applyAlignment="1">
      <alignment horizontal="distributed" vertical="center" wrapText="1"/>
    </xf>
    <xf numFmtId="177" fontId="6" fillId="0" borderId="25" xfId="58" applyNumberFormat="1" applyFont="1" applyBorder="1" applyAlignment="1">
      <alignment horizontal="distributed" vertical="center" wrapText="1"/>
    </xf>
    <xf numFmtId="177" fontId="6" fillId="0" borderId="42" xfId="58" applyNumberFormat="1" applyFont="1" applyBorder="1" applyAlignment="1">
      <alignment horizontal="distributed" vertical="center" wrapText="1"/>
    </xf>
    <xf numFmtId="177" fontId="6" fillId="0" borderId="28" xfId="58" applyNumberFormat="1" applyFont="1" applyBorder="1" applyAlignment="1">
      <alignment horizontal="distributed" vertical="center" wrapText="1"/>
    </xf>
    <xf numFmtId="177" fontId="6" fillId="0" borderId="203" xfId="58" applyNumberFormat="1" applyFont="1" applyBorder="1" applyAlignment="1">
      <alignment horizontal="distributed" vertical="center" wrapText="1"/>
    </xf>
    <xf numFmtId="177" fontId="4" fillId="0" borderId="26" xfId="62" applyNumberFormat="1" applyFont="1" applyBorder="1" applyAlignment="1">
      <alignment horizontal="distributed" vertical="center" wrapText="1"/>
    </xf>
    <xf numFmtId="177" fontId="4" fillId="0" borderId="66" xfId="62" applyNumberFormat="1" applyFont="1" applyBorder="1" applyAlignment="1">
      <alignment horizontal="distributed" vertical="center" wrapText="1"/>
    </xf>
    <xf numFmtId="177" fontId="4" fillId="0" borderId="25" xfId="59" applyNumberFormat="1" applyFont="1" applyBorder="1" applyAlignment="1">
      <alignment horizontal="distributed" vertical="center" wrapText="1"/>
    </xf>
    <xf numFmtId="177" fontId="4" fillId="0" borderId="42" xfId="59" applyNumberFormat="1" applyFont="1" applyBorder="1" applyAlignment="1">
      <alignment horizontal="distributed" vertical="center" wrapText="1"/>
    </xf>
    <xf numFmtId="177" fontId="4" fillId="0" borderId="25" xfId="23" applyNumberFormat="1" applyFont="1" applyBorder="1" applyAlignment="1">
      <alignment horizontal="distributed" vertical="center" wrapText="1"/>
    </xf>
    <xf numFmtId="177" fontId="4" fillId="0" borderId="42" xfId="23" applyNumberFormat="1" applyFont="1" applyBorder="1" applyAlignment="1">
      <alignment horizontal="distributed" vertical="center" wrapText="1"/>
    </xf>
    <xf numFmtId="177" fontId="4" fillId="0" borderId="1" xfId="0" applyNumberFormat="1" applyFont="1" applyBorder="1" applyAlignment="1">
      <alignment horizontal="distributed" vertical="center" wrapText="1" shrinkToFit="1"/>
    </xf>
    <xf numFmtId="177" fontId="4" fillId="0" borderId="16" xfId="0" applyNumberFormat="1" applyFont="1" applyBorder="1" applyAlignment="1">
      <alignment horizontal="distributed" vertical="center" wrapText="1" shrinkToFit="1"/>
    </xf>
    <xf numFmtId="177" fontId="4" fillId="0" borderId="38" xfId="0" applyNumberFormat="1" applyFont="1" applyBorder="1" applyAlignment="1">
      <alignment horizontal="distributed" vertical="center" wrapText="1" shrinkToFit="1"/>
    </xf>
    <xf numFmtId="0" fontId="1" fillId="0" borderId="121" xfId="11" applyFont="1" applyBorder="1" applyAlignment="1">
      <alignment horizontal="center" vertical="center" wrapText="1"/>
    </xf>
    <xf numFmtId="0" fontId="1" fillId="0" borderId="0" xfId="11" applyFont="1" applyAlignment="1">
      <alignment horizontal="center" vertical="center" wrapText="1"/>
    </xf>
    <xf numFmtId="0" fontId="1" fillId="0" borderId="9" xfId="11" applyFont="1" applyBorder="1" applyAlignment="1">
      <alignment horizontal="center" vertical="center" wrapText="1"/>
    </xf>
    <xf numFmtId="0" fontId="1" fillId="0" borderId="196" xfId="0" applyFont="1" applyBorder="1" applyAlignment="1">
      <alignment horizontal="distributed" vertical="center"/>
    </xf>
    <xf numFmtId="0" fontId="1" fillId="0" borderId="197" xfId="0" applyFont="1" applyBorder="1" applyAlignment="1">
      <alignment horizontal="distributed" vertical="center"/>
    </xf>
    <xf numFmtId="0" fontId="1" fillId="0" borderId="27" xfId="0" applyFont="1" applyBorder="1" applyAlignment="1">
      <alignment horizontal="distributed" vertical="center"/>
    </xf>
    <xf numFmtId="0" fontId="1" fillId="0" borderId="25" xfId="0" applyFont="1" applyBorder="1" applyAlignment="1">
      <alignment horizontal="distributed" vertical="center"/>
    </xf>
    <xf numFmtId="177" fontId="4" fillId="0" borderId="1" xfId="25" applyNumberFormat="1" applyFont="1" applyBorder="1" applyAlignment="1">
      <alignment horizontal="distributed" vertical="center" wrapText="1"/>
    </xf>
    <xf numFmtId="177" fontId="4" fillId="0" borderId="16" xfId="25" applyNumberFormat="1" applyFont="1" applyBorder="1" applyAlignment="1">
      <alignment horizontal="distributed" vertical="center" wrapText="1"/>
    </xf>
    <xf numFmtId="177" fontId="4" fillId="0" borderId="38" xfId="25" applyNumberFormat="1" applyFont="1" applyBorder="1" applyAlignment="1">
      <alignment horizontal="distributed" vertical="center" wrapText="1"/>
    </xf>
    <xf numFmtId="177" fontId="4" fillId="0" borderId="1" xfId="26" applyNumberFormat="1" applyFont="1" applyBorder="1" applyAlignment="1">
      <alignment horizontal="distributed" vertical="center" wrapText="1"/>
    </xf>
    <xf numFmtId="177" fontId="4" fillId="0" borderId="17" xfId="26" applyNumberFormat="1" applyFont="1" applyBorder="1" applyAlignment="1">
      <alignment horizontal="distributed" vertical="center" wrapText="1"/>
    </xf>
    <xf numFmtId="177" fontId="4" fillId="0" borderId="35" xfId="25" applyNumberFormat="1" applyFont="1" applyBorder="1" applyAlignment="1">
      <alignment horizontal="distributed" vertical="center" wrapText="1"/>
    </xf>
    <xf numFmtId="177" fontId="4" fillId="0" borderId="12" xfId="25" applyNumberFormat="1" applyFont="1" applyBorder="1" applyAlignment="1">
      <alignment horizontal="distributed" vertical="center" wrapText="1"/>
    </xf>
    <xf numFmtId="177" fontId="4" fillId="0" borderId="15" xfId="25" applyNumberFormat="1" applyFont="1" applyBorder="1" applyAlignment="1">
      <alignment horizontal="distributed" vertical="center" wrapText="1"/>
    </xf>
    <xf numFmtId="177" fontId="4" fillId="0" borderId="39" xfId="25" applyNumberFormat="1" applyFont="1" applyBorder="1" applyAlignment="1">
      <alignment horizontal="distributed" vertical="center" wrapText="1"/>
    </xf>
    <xf numFmtId="177" fontId="4" fillId="0" borderId="27" xfId="23" applyNumberFormat="1" applyFont="1" applyBorder="1" applyAlignment="1">
      <alignment horizontal="distributed" vertical="center" wrapText="1"/>
    </xf>
    <xf numFmtId="177" fontId="4" fillId="0" borderId="133" xfId="23" applyNumberFormat="1" applyFont="1" applyBorder="1" applyAlignment="1">
      <alignment horizontal="distributed" vertical="center" wrapText="1"/>
    </xf>
    <xf numFmtId="177" fontId="4" fillId="0" borderId="1" xfId="62" applyNumberFormat="1" applyFont="1" applyBorder="1" applyAlignment="1">
      <alignment horizontal="distributed" vertical="center" wrapText="1"/>
    </xf>
    <xf numFmtId="177" fontId="4" fillId="0" borderId="16" xfId="62" applyNumberFormat="1" applyFont="1" applyBorder="1" applyAlignment="1">
      <alignment horizontal="distributed" vertical="center" wrapText="1"/>
    </xf>
    <xf numFmtId="177" fontId="4" fillId="0" borderId="38" xfId="62" applyNumberFormat="1" applyFont="1" applyBorder="1" applyAlignment="1">
      <alignment horizontal="distributed" vertical="center" wrapText="1"/>
    </xf>
    <xf numFmtId="177" fontId="4" fillId="0" borderId="29" xfId="62" applyNumberFormat="1" applyFont="1" applyBorder="1" applyAlignment="1">
      <alignment horizontal="distributed" vertical="center" wrapText="1"/>
    </xf>
    <xf numFmtId="177" fontId="4" fillId="0" borderId="17" xfId="62" applyNumberFormat="1" applyFont="1" applyBorder="1" applyAlignment="1">
      <alignment horizontal="distributed" vertical="center" wrapText="1"/>
    </xf>
    <xf numFmtId="177" fontId="4" fillId="0" borderId="43" xfId="62" applyNumberFormat="1" applyFont="1" applyBorder="1" applyAlignment="1">
      <alignment horizontal="distributed" vertical="center" wrapText="1"/>
    </xf>
    <xf numFmtId="177" fontId="4" fillId="0" borderId="1" xfId="60" applyNumberFormat="1" applyFont="1" applyBorder="1" applyAlignment="1">
      <alignment horizontal="distributed" vertical="center" wrapText="1"/>
    </xf>
    <xf numFmtId="177" fontId="4" fillId="0" borderId="16" xfId="60" applyNumberFormat="1" applyFont="1" applyBorder="1" applyAlignment="1">
      <alignment horizontal="distributed" vertical="center" wrapText="1"/>
    </xf>
    <xf numFmtId="177" fontId="4" fillId="0" borderId="38" xfId="60" applyNumberFormat="1" applyFont="1" applyBorder="1" applyAlignment="1">
      <alignment horizontal="distributed" vertical="center" wrapText="1"/>
    </xf>
    <xf numFmtId="177" fontId="4" fillId="0" borderId="1" xfId="61" applyNumberFormat="1" applyFont="1" applyBorder="1" applyAlignment="1">
      <alignment horizontal="distributed" vertical="center" wrapText="1"/>
    </xf>
    <xf numFmtId="177" fontId="4" fillId="0" borderId="16" xfId="61" applyNumberFormat="1" applyFont="1" applyBorder="1" applyAlignment="1">
      <alignment horizontal="distributed" vertical="center" wrapText="1"/>
    </xf>
    <xf numFmtId="177" fontId="4" fillId="0" borderId="38" xfId="61" applyNumberFormat="1" applyFont="1" applyBorder="1" applyAlignment="1">
      <alignment horizontal="distributed" vertical="center" wrapText="1"/>
    </xf>
    <xf numFmtId="177" fontId="6" fillId="0" borderId="1" xfId="58" applyNumberFormat="1" applyFont="1" applyBorder="1" applyAlignment="1">
      <alignment horizontal="distributed" vertical="center" wrapText="1"/>
    </xf>
    <xf numFmtId="177" fontId="6" fillId="0" borderId="16" xfId="58" applyNumberFormat="1" applyFont="1" applyBorder="1" applyAlignment="1">
      <alignment horizontal="distributed" vertical="center" wrapText="1"/>
    </xf>
    <xf numFmtId="177" fontId="6" fillId="0" borderId="38" xfId="58" applyNumberFormat="1" applyFont="1" applyBorder="1" applyAlignment="1">
      <alignment horizontal="distributed" vertical="center" wrapText="1"/>
    </xf>
    <xf numFmtId="178" fontId="1" fillId="0" borderId="36" xfId="0" applyNumberFormat="1" applyFont="1" applyBorder="1" applyAlignment="1">
      <alignment horizontal="distributed" vertical="center" shrinkToFit="1"/>
    </xf>
    <xf numFmtId="178" fontId="1" fillId="0" borderId="141" xfId="0" applyNumberFormat="1" applyFont="1" applyBorder="1" applyAlignment="1">
      <alignment horizontal="distributed" vertical="center" shrinkToFit="1"/>
    </xf>
    <xf numFmtId="177" fontId="4" fillId="0" borderId="30" xfId="25" applyNumberFormat="1" applyFont="1" applyBorder="1" applyAlignment="1">
      <alignment horizontal="distributed" vertical="center" wrapText="1"/>
    </xf>
    <xf numFmtId="177" fontId="4" fillId="0" borderId="18" xfId="25" applyNumberFormat="1" applyFont="1" applyBorder="1" applyAlignment="1">
      <alignment horizontal="distributed" vertical="center" wrapText="1"/>
    </xf>
    <xf numFmtId="177" fontId="4" fillId="0" borderId="52" xfId="25" applyNumberFormat="1" applyFont="1" applyBorder="1" applyAlignment="1">
      <alignment horizontal="distributed" vertical="center" wrapText="1"/>
    </xf>
    <xf numFmtId="177" fontId="6" fillId="0" borderId="1" xfId="59" applyNumberFormat="1" applyFont="1" applyBorder="1" applyAlignment="1">
      <alignment horizontal="distributed" vertical="center" wrapText="1"/>
    </xf>
    <xf numFmtId="177" fontId="6" fillId="0" borderId="16" xfId="59" applyNumberFormat="1" applyFont="1" applyBorder="1" applyAlignment="1">
      <alignment horizontal="distributed" vertical="center" wrapText="1"/>
    </xf>
    <xf numFmtId="177" fontId="6" fillId="0" borderId="38" xfId="59" applyNumberFormat="1" applyFont="1" applyBorder="1" applyAlignment="1">
      <alignment horizontal="distributed" vertical="center" wrapText="1"/>
    </xf>
    <xf numFmtId="177" fontId="4" fillId="0" borderId="25" xfId="26" applyNumberFormat="1" applyFont="1" applyBorder="1" applyAlignment="1">
      <alignment horizontal="distributed" vertical="center" wrapText="1"/>
    </xf>
    <xf numFmtId="177" fontId="4" fillId="0" borderId="42" xfId="26" applyNumberFormat="1" applyFont="1" applyBorder="1" applyAlignment="1">
      <alignment horizontal="distributed" vertical="center" wrapText="1"/>
    </xf>
    <xf numFmtId="177" fontId="4" fillId="0" borderId="28" xfId="26" applyNumberFormat="1" applyFont="1" applyBorder="1" applyAlignment="1">
      <alignment horizontal="distributed" vertical="center" wrapText="1"/>
    </xf>
    <xf numFmtId="177" fontId="4" fillId="0" borderId="203" xfId="26" applyNumberFormat="1" applyFont="1" applyBorder="1" applyAlignment="1">
      <alignment horizontal="distributed" vertical="center" wrapText="1"/>
    </xf>
    <xf numFmtId="178" fontId="1" fillId="0" borderId="197" xfId="0" applyNumberFormat="1" applyFont="1" applyBorder="1" applyAlignment="1">
      <alignment horizontal="distributed" vertical="center" shrinkToFit="1"/>
    </xf>
    <xf numFmtId="178" fontId="1" fillId="0" borderId="200" xfId="0" applyNumberFormat="1" applyFont="1" applyBorder="1" applyAlignment="1">
      <alignment horizontal="distributed" vertical="center" shrinkToFit="1"/>
    </xf>
    <xf numFmtId="178" fontId="1" fillId="0" borderId="25" xfId="0" applyNumberFormat="1" applyFont="1" applyBorder="1" applyAlignment="1">
      <alignment horizontal="distributed" vertical="center" shrinkToFit="1"/>
    </xf>
    <xf numFmtId="178" fontId="1" fillId="0" borderId="28" xfId="0" applyNumberFormat="1" applyFont="1" applyBorder="1" applyAlignment="1">
      <alignment horizontal="distributed" vertical="center" shrinkToFit="1"/>
    </xf>
    <xf numFmtId="177" fontId="4" fillId="0" borderId="27" xfId="25" applyNumberFormat="1" applyFont="1" applyBorder="1" applyAlignment="1">
      <alignment horizontal="distributed" vertical="center" wrapText="1"/>
    </xf>
    <xf numFmtId="177" fontId="4" fillId="0" borderId="133" xfId="25" applyNumberFormat="1" applyFont="1" applyBorder="1" applyAlignment="1">
      <alignment horizontal="distributed" vertical="center" wrapText="1"/>
    </xf>
    <xf numFmtId="177" fontId="4" fillId="0" borderId="25" xfId="25" applyNumberFormat="1" applyFont="1" applyBorder="1" applyAlignment="1">
      <alignment horizontal="distributed" vertical="center" wrapText="1"/>
    </xf>
    <xf numFmtId="177" fontId="4" fillId="0" borderId="42" xfId="25" applyNumberFormat="1" applyFont="1" applyBorder="1" applyAlignment="1">
      <alignment horizontal="distributed" vertical="center" wrapText="1"/>
    </xf>
    <xf numFmtId="178" fontId="1" fillId="0" borderId="196" xfId="0" applyNumberFormat="1" applyFont="1" applyBorder="1" applyAlignment="1">
      <alignment horizontal="distributed" vertical="center" shrinkToFit="1"/>
    </xf>
    <xf numFmtId="178" fontId="1" fillId="0" borderId="27" xfId="0" applyNumberFormat="1" applyFont="1" applyBorder="1" applyAlignment="1">
      <alignment horizontal="distributed" vertical="center" shrinkToFit="1"/>
    </xf>
    <xf numFmtId="0" fontId="1" fillId="0" borderId="198" xfId="0" applyFont="1" applyBorder="1" applyAlignment="1">
      <alignment horizontal="distributed" vertical="center"/>
    </xf>
    <xf numFmtId="0" fontId="1" fillId="0" borderId="120" xfId="0" applyFont="1" applyBorder="1" applyAlignment="1">
      <alignment horizontal="distributed" vertical="center"/>
    </xf>
    <xf numFmtId="0" fontId="1" fillId="0" borderId="199" xfId="0" applyFont="1" applyBorder="1" applyAlignment="1">
      <alignment horizontal="distributed" vertical="center"/>
    </xf>
    <xf numFmtId="0" fontId="1" fillId="0" borderId="200" xfId="0" applyFont="1" applyBorder="1" applyAlignment="1">
      <alignment horizontal="distributed" vertical="center"/>
    </xf>
    <xf numFmtId="0" fontId="1" fillId="0" borderId="201" xfId="0" applyFont="1" applyBorder="1" applyAlignment="1">
      <alignment horizontal="distributed" vertical="center"/>
    </xf>
    <xf numFmtId="0" fontId="1" fillId="0" borderId="28" xfId="0" applyFont="1" applyBorder="1" applyAlignment="1">
      <alignment horizontal="distributed" vertical="center"/>
    </xf>
    <xf numFmtId="0" fontId="1" fillId="0" borderId="127" xfId="0" applyFont="1" applyBorder="1" applyAlignment="1">
      <alignment horizontal="distributed" vertical="center"/>
    </xf>
    <xf numFmtId="0" fontId="1" fillId="0" borderId="24" xfId="0" applyFont="1" applyBorder="1" applyAlignment="1">
      <alignment horizontal="distributed" vertical="center"/>
    </xf>
    <xf numFmtId="0" fontId="1" fillId="0" borderId="12" xfId="0" applyFont="1" applyBorder="1" applyAlignment="1">
      <alignment horizontal="distributed" vertical="center"/>
    </xf>
    <xf numFmtId="0" fontId="1" fillId="0" borderId="15" xfId="0" applyFont="1" applyBorder="1" applyAlignment="1">
      <alignment horizontal="distributed" vertical="center"/>
    </xf>
    <xf numFmtId="0" fontId="1" fillId="0" borderId="1" xfId="0" applyFont="1" applyBorder="1" applyAlignment="1">
      <alignment horizontal="distributed" vertical="center"/>
    </xf>
    <xf numFmtId="0" fontId="1" fillId="0" borderId="117" xfId="0" applyFont="1" applyBorder="1" applyAlignment="1">
      <alignment horizontal="distributed" vertical="center"/>
    </xf>
    <xf numFmtId="0" fontId="1" fillId="0" borderId="118" xfId="0" applyFont="1" applyBorder="1" applyAlignment="1">
      <alignment horizontal="distributed" vertical="distributed"/>
    </xf>
    <xf numFmtId="0" fontId="1" fillId="0" borderId="8" xfId="0" applyFont="1" applyBorder="1" applyAlignment="1">
      <alignment horizontal="distributed" vertical="distributed"/>
    </xf>
    <xf numFmtId="0" fontId="1" fillId="0" borderId="31" xfId="0" applyFont="1" applyBorder="1" applyAlignment="1">
      <alignment horizontal="distributed" vertical="distributed"/>
    </xf>
    <xf numFmtId="0" fontId="1" fillId="0" borderId="7" xfId="0" applyFont="1" applyBorder="1" applyAlignment="1">
      <alignment horizontal="distributed" vertical="distributed"/>
    </xf>
    <xf numFmtId="177" fontId="9" fillId="0" borderId="7" xfId="52" applyNumberFormat="1" applyFont="1" applyBorder="1" applyAlignment="1">
      <alignment horizontal="center" vertical="center" wrapText="1"/>
    </xf>
    <xf numFmtId="49" fontId="4" fillId="0" borderId="15" xfId="50" applyNumberFormat="1" applyFont="1" applyBorder="1" applyAlignment="1">
      <alignment horizontal="right" vertical="center" shrinkToFit="1"/>
    </xf>
    <xf numFmtId="49" fontId="4" fillId="0" borderId="39" xfId="50" applyNumberFormat="1" applyFont="1" applyBorder="1" applyAlignment="1">
      <alignment horizontal="right" vertical="center" shrinkToFit="1"/>
    </xf>
    <xf numFmtId="49" fontId="4" fillId="0" borderId="16" xfId="50" applyNumberFormat="1" applyFont="1" applyBorder="1" applyAlignment="1">
      <alignment horizontal="right" vertical="center" shrinkToFit="1"/>
    </xf>
    <xf numFmtId="49" fontId="4" fillId="0" borderId="38" xfId="50" applyNumberFormat="1" applyFont="1" applyBorder="1" applyAlignment="1">
      <alignment horizontal="right" vertical="center" shrinkToFit="1"/>
    </xf>
    <xf numFmtId="49" fontId="4" fillId="0" borderId="16" xfId="50" applyNumberFormat="1" applyFont="1" applyBorder="1" applyAlignment="1">
      <alignment horizontal="right" vertical="center" wrapText="1" shrinkToFit="1"/>
    </xf>
    <xf numFmtId="0" fontId="1" fillId="0" borderId="28" xfId="0" applyFont="1" applyBorder="1" applyAlignment="1">
      <alignment horizontal="center" vertical="center"/>
    </xf>
    <xf numFmtId="0" fontId="1" fillId="0" borderId="127" xfId="0" applyFont="1" applyBorder="1" applyAlignment="1">
      <alignment horizontal="center" vertical="center"/>
    </xf>
    <xf numFmtId="177" fontId="1" fillId="0" borderId="1" xfId="51" applyNumberFormat="1" applyFont="1" applyBorder="1" applyAlignment="1">
      <alignment horizontal="distributed" vertical="center" wrapText="1"/>
    </xf>
    <xf numFmtId="177" fontId="1" fillId="0" borderId="16" xfId="51" applyNumberFormat="1" applyFont="1" applyBorder="1" applyAlignment="1">
      <alignment horizontal="distributed" vertical="center" wrapText="1"/>
    </xf>
    <xf numFmtId="177" fontId="1" fillId="0" borderId="28" xfId="53" applyNumberFormat="1" applyFont="1" applyBorder="1" applyAlignment="1">
      <alignment horizontal="distributed" vertical="center" wrapText="1"/>
    </xf>
    <xf numFmtId="177" fontId="1" fillId="0" borderId="1" xfId="53" applyNumberFormat="1" applyFont="1" applyBorder="1" applyAlignment="1">
      <alignment horizontal="distributed" vertical="center" wrapText="1"/>
    </xf>
    <xf numFmtId="177" fontId="8" fillId="0" borderId="25" xfId="54" applyNumberFormat="1" applyFont="1" applyBorder="1" applyAlignment="1">
      <alignment horizontal="distributed" vertical="center" wrapText="1"/>
    </xf>
    <xf numFmtId="177" fontId="8" fillId="0" borderId="42" xfId="54" applyNumberFormat="1" applyFont="1" applyBorder="1" applyAlignment="1">
      <alignment horizontal="distributed" vertical="center" wrapText="1"/>
    </xf>
    <xf numFmtId="178" fontId="1" fillId="0" borderId="29" xfId="0" applyNumberFormat="1" applyFont="1" applyBorder="1" applyAlignment="1">
      <alignment horizontal="distributed" vertical="center" wrapText="1" shrinkToFit="1"/>
    </xf>
    <xf numFmtId="178" fontId="1" fillId="0" borderId="17" xfId="0" applyNumberFormat="1" applyFont="1" applyBorder="1" applyAlignment="1">
      <alignment horizontal="distributed" vertical="center" wrapText="1" shrinkToFit="1"/>
    </xf>
    <xf numFmtId="178" fontId="1" fillId="0" borderId="43" xfId="0" applyNumberFormat="1" applyFont="1" applyBorder="1" applyAlignment="1">
      <alignment horizontal="distributed" vertical="center" wrapText="1" shrinkToFit="1"/>
    </xf>
    <xf numFmtId="0" fontId="1" fillId="0" borderId="30" xfId="0" applyFont="1" applyBorder="1" applyAlignment="1">
      <alignment horizontal="distributed" vertical="center" wrapText="1"/>
    </xf>
    <xf numFmtId="0" fontId="1" fillId="0" borderId="18" xfId="0" applyFont="1" applyBorder="1" applyAlignment="1">
      <alignment horizontal="distributed" vertical="center" wrapText="1"/>
    </xf>
    <xf numFmtId="0" fontId="1" fillId="0" borderId="35" xfId="0" applyFont="1" applyBorder="1" applyAlignment="1">
      <alignment horizontal="distributed" vertical="center" wrapText="1"/>
    </xf>
    <xf numFmtId="177" fontId="4" fillId="0" borderId="31" xfId="26" applyNumberFormat="1" applyFont="1" applyBorder="1" applyAlignment="1">
      <alignment horizontal="distributed" vertical="center" wrapText="1"/>
    </xf>
    <xf numFmtId="177" fontId="4" fillId="0" borderId="1" xfId="56" applyNumberFormat="1" applyFont="1" applyBorder="1" applyAlignment="1">
      <alignment horizontal="distributed" vertical="center" wrapText="1"/>
    </xf>
    <xf numFmtId="177" fontId="4" fillId="0" borderId="1" xfId="59" applyNumberFormat="1" applyFont="1" applyBorder="1" applyAlignment="1">
      <alignment horizontal="distributed" vertical="center" wrapText="1"/>
    </xf>
    <xf numFmtId="177" fontId="4" fillId="0" borderId="16" xfId="59" applyNumberFormat="1" applyFont="1" applyBorder="1" applyAlignment="1">
      <alignment horizontal="distributed" vertical="center" wrapText="1"/>
    </xf>
    <xf numFmtId="177" fontId="4" fillId="0" borderId="38" xfId="59" applyNumberFormat="1" applyFont="1" applyBorder="1" applyAlignment="1">
      <alignment horizontal="distributed" vertical="center" wrapText="1"/>
    </xf>
    <xf numFmtId="177" fontId="6" fillId="0" borderId="31" xfId="58" applyNumberFormat="1" applyFont="1" applyBorder="1" applyAlignment="1">
      <alignment horizontal="distributed" vertical="center" wrapText="1"/>
    </xf>
    <xf numFmtId="177" fontId="6" fillId="0" borderId="7" xfId="58" applyNumberFormat="1" applyFont="1" applyBorder="1" applyAlignment="1">
      <alignment horizontal="distributed" vertical="center" wrapText="1"/>
    </xf>
    <xf numFmtId="177" fontId="6" fillId="0" borderId="37" xfId="58" applyNumberFormat="1" applyFont="1" applyBorder="1" applyAlignment="1">
      <alignment horizontal="distributed" vertical="center" wrapText="1"/>
    </xf>
    <xf numFmtId="177" fontId="4" fillId="0" borderId="1" xfId="58" applyNumberFormat="1" applyFont="1" applyBorder="1" applyAlignment="1">
      <alignment horizontal="distributed" vertical="center" wrapText="1"/>
    </xf>
    <xf numFmtId="177" fontId="4" fillId="0" borderId="31" xfId="57" applyNumberFormat="1" applyFont="1" applyBorder="1" applyAlignment="1">
      <alignment horizontal="distributed" vertical="center" wrapText="1"/>
    </xf>
    <xf numFmtId="177" fontId="4" fillId="0" borderId="7" xfId="57" applyNumberFormat="1" applyFont="1" applyBorder="1" applyAlignment="1">
      <alignment horizontal="distributed" vertical="center" wrapText="1"/>
    </xf>
    <xf numFmtId="177" fontId="4" fillId="0" borderId="37" xfId="57" applyNumberFormat="1" applyFont="1" applyBorder="1" applyAlignment="1">
      <alignment horizontal="distributed" vertical="center" wrapText="1"/>
    </xf>
    <xf numFmtId="177" fontId="4" fillId="0" borderId="30" xfId="23" applyNumberFormat="1" applyFont="1" applyBorder="1" applyAlignment="1">
      <alignment horizontal="distributed" vertical="center" wrapText="1"/>
    </xf>
    <xf numFmtId="177" fontId="4" fillId="0" borderId="18" xfId="23" applyNumberFormat="1" applyFont="1" applyBorder="1" applyAlignment="1">
      <alignment horizontal="distributed" vertical="center" wrapText="1"/>
    </xf>
    <xf numFmtId="177" fontId="4" fillId="0" borderId="52" xfId="23" applyNumberFormat="1" applyFont="1" applyBorder="1" applyAlignment="1">
      <alignment horizontal="distributed" vertical="center" wrapText="1"/>
    </xf>
    <xf numFmtId="177" fontId="8" fillId="0" borderId="25" xfId="43" applyNumberFormat="1" applyFont="1" applyBorder="1" applyAlignment="1">
      <alignment horizontal="center" vertical="center" shrinkToFit="1"/>
    </xf>
    <xf numFmtId="177" fontId="8" fillId="0" borderId="42" xfId="43" applyNumberFormat="1" applyFont="1" applyBorder="1" applyAlignment="1">
      <alignment horizontal="center" vertical="center" shrinkToFit="1"/>
    </xf>
    <xf numFmtId="0" fontId="6" fillId="0" borderId="1" xfId="0" applyFont="1" applyBorder="1" applyAlignment="1">
      <alignment horizontal="distributed" vertical="center"/>
    </xf>
    <xf numFmtId="0" fontId="6" fillId="0" borderId="16" xfId="0" applyFont="1" applyBorder="1" applyAlignment="1">
      <alignment horizontal="distributed" vertical="center"/>
    </xf>
    <xf numFmtId="177" fontId="6" fillId="0" borderId="1" xfId="42" applyNumberFormat="1" applyFont="1" applyBorder="1" applyAlignment="1">
      <alignment horizontal="distributed" vertical="center" wrapText="1"/>
    </xf>
    <xf numFmtId="177" fontId="6" fillId="0" borderId="16" xfId="42" applyNumberFormat="1" applyFont="1" applyBorder="1" applyAlignment="1">
      <alignment horizontal="distributed" vertical="center" wrapText="1"/>
    </xf>
    <xf numFmtId="0" fontId="1" fillId="0" borderId="25" xfId="0" applyFont="1" applyBorder="1" applyAlignment="1">
      <alignment horizontal="center" vertical="center"/>
    </xf>
    <xf numFmtId="0" fontId="0" fillId="0" borderId="25" xfId="0" applyBorder="1" applyAlignment="1">
      <alignment horizontal="center" vertical="center"/>
    </xf>
    <xf numFmtId="0" fontId="8" fillId="0" borderId="214" xfId="0" applyFont="1" applyBorder="1" applyAlignment="1">
      <alignment horizontal="center" vertical="center" wrapText="1"/>
    </xf>
    <xf numFmtId="0" fontId="8" fillId="0" borderId="41" xfId="0" applyFont="1" applyBorder="1" applyAlignment="1">
      <alignment horizontal="center" vertical="center"/>
    </xf>
    <xf numFmtId="177" fontId="1" fillId="0" borderId="118" xfId="38" applyNumberFormat="1" applyFont="1" applyBorder="1" applyAlignment="1">
      <alignment horizontal="distributed" vertical="center" wrapText="1"/>
    </xf>
    <xf numFmtId="177" fontId="1" fillId="0" borderId="8" xfId="38" applyNumberFormat="1" applyFont="1" applyBorder="1" applyAlignment="1">
      <alignment horizontal="distributed" vertical="center" wrapText="1"/>
    </xf>
    <xf numFmtId="0" fontId="0" fillId="0" borderId="0" xfId="0" applyAlignment="1">
      <alignment vertical="center" shrinkToFit="1"/>
    </xf>
    <xf numFmtId="0" fontId="1" fillId="0" borderId="0" xfId="0" applyFont="1" applyAlignment="1">
      <alignment vertical="center"/>
    </xf>
    <xf numFmtId="177" fontId="1" fillId="0" borderId="1" xfId="38" applyNumberFormat="1" applyFont="1" applyBorder="1" applyAlignment="1">
      <alignment horizontal="distributed" vertical="center" wrapText="1"/>
    </xf>
    <xf numFmtId="177" fontId="1" fillId="0" borderId="16" xfId="38" applyNumberFormat="1" applyFont="1" applyBorder="1" applyAlignment="1">
      <alignment horizontal="distributed" vertical="center" wrapText="1"/>
    </xf>
    <xf numFmtId="177" fontId="9" fillId="0" borderId="1" xfId="38" applyNumberFormat="1" applyFont="1" applyBorder="1" applyAlignment="1">
      <alignment horizontal="distributed" vertical="center" wrapText="1"/>
    </xf>
    <xf numFmtId="177" fontId="9" fillId="0" borderId="16" xfId="38" applyNumberFormat="1" applyFont="1" applyBorder="1" applyAlignment="1">
      <alignment horizontal="distributed" vertical="center" wrapText="1"/>
    </xf>
    <xf numFmtId="177" fontId="6" fillId="0" borderId="1" xfId="38" applyNumberFormat="1" applyFont="1" applyBorder="1" applyAlignment="1">
      <alignment horizontal="distributed" vertical="center" wrapText="1"/>
    </xf>
    <xf numFmtId="177" fontId="6" fillId="0" borderId="16" xfId="38" applyNumberFormat="1" applyFont="1" applyBorder="1" applyAlignment="1">
      <alignment horizontal="distributed" vertical="center" wrapText="1"/>
    </xf>
    <xf numFmtId="0" fontId="1" fillId="0" borderId="213" xfId="0" applyFont="1" applyBorder="1" applyAlignment="1">
      <alignment horizontal="distributed" vertical="center"/>
    </xf>
    <xf numFmtId="177" fontId="1" fillId="0" borderId="28" xfId="43" applyNumberFormat="1" applyFont="1" applyBorder="1" applyAlignment="1">
      <alignment horizontal="center" vertical="center" wrapText="1"/>
    </xf>
    <xf numFmtId="177" fontId="1" fillId="0" borderId="127" xfId="43" applyNumberFormat="1" applyFont="1" applyBorder="1" applyAlignment="1">
      <alignment horizontal="center" vertical="center" wrapText="1"/>
    </xf>
    <xf numFmtId="177" fontId="1" fillId="0" borderId="55" xfId="43" applyNumberFormat="1" applyFont="1" applyBorder="1" applyAlignment="1">
      <alignment horizontal="center" vertical="center" wrapText="1"/>
    </xf>
    <xf numFmtId="177" fontId="0" fillId="0" borderId="28" xfId="43" applyNumberFormat="1" applyFont="1" applyBorder="1" applyAlignment="1">
      <alignment horizontal="center" vertical="center" wrapText="1"/>
    </xf>
    <xf numFmtId="177" fontId="0" fillId="0" borderId="127" xfId="43" applyNumberFormat="1" applyFont="1" applyBorder="1" applyAlignment="1">
      <alignment horizontal="center" vertical="center" wrapText="1"/>
    </xf>
    <xf numFmtId="177" fontId="0" fillId="0" borderId="24" xfId="43" applyNumberFormat="1" applyFont="1" applyBorder="1" applyAlignment="1">
      <alignment horizontal="center" vertical="center" wrapText="1"/>
    </xf>
    <xf numFmtId="177" fontId="4" fillId="0" borderId="211" xfId="38" applyNumberFormat="1" applyFont="1" applyBorder="1" applyAlignment="1">
      <alignment horizontal="center" vertical="center" shrinkToFit="1"/>
    </xf>
    <xf numFmtId="177" fontId="4" fillId="0" borderId="38" xfId="38" applyNumberFormat="1" applyFont="1" applyBorder="1" applyAlignment="1">
      <alignment horizontal="center" vertical="center" shrinkToFit="1"/>
    </xf>
    <xf numFmtId="177" fontId="4" fillId="0" borderId="1" xfId="38" applyNumberFormat="1" applyFont="1" applyBorder="1" applyAlignment="1">
      <alignment horizontal="distributed" vertical="center" wrapText="1"/>
    </xf>
    <xf numFmtId="177" fontId="4" fillId="0" borderId="16" xfId="38" applyNumberFormat="1" applyFont="1" applyBorder="1" applyAlignment="1">
      <alignment horizontal="distributed" vertical="center" wrapText="1"/>
    </xf>
    <xf numFmtId="177" fontId="6" fillId="0" borderId="25" xfId="42" applyNumberFormat="1"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16" xfId="0" applyFont="1" applyBorder="1" applyAlignment="1">
      <alignment horizontal="distributed" vertical="center" wrapText="1"/>
    </xf>
    <xf numFmtId="177" fontId="6" fillId="0" borderId="1" xfId="39" applyNumberFormat="1" applyFont="1" applyBorder="1" applyAlignment="1">
      <alignment horizontal="distributed" vertical="center" wrapText="1"/>
    </xf>
    <xf numFmtId="177" fontId="6" fillId="0" borderId="16" xfId="39" applyNumberFormat="1" applyFont="1" applyBorder="1" applyAlignment="1">
      <alignment horizontal="distributed" vertical="center" wrapText="1"/>
    </xf>
    <xf numFmtId="0" fontId="1" fillId="0" borderId="202" xfId="0" applyFont="1" applyBorder="1" applyAlignment="1">
      <alignment horizontal="distributed" vertical="center"/>
    </xf>
    <xf numFmtId="0" fontId="1" fillId="0" borderId="26" xfId="0" applyFont="1" applyBorder="1" applyAlignment="1">
      <alignment horizontal="distributed" vertical="center"/>
    </xf>
    <xf numFmtId="177" fontId="1" fillId="0" borderId="25" xfId="63" applyNumberFormat="1" applyFont="1" applyBorder="1" applyAlignment="1">
      <alignment horizontal="distributed" vertical="center" wrapText="1"/>
    </xf>
    <xf numFmtId="177" fontId="1" fillId="0" borderId="26" xfId="63" applyNumberFormat="1" applyFont="1" applyBorder="1" applyAlignment="1">
      <alignment horizontal="distributed" vertical="center" wrapText="1"/>
    </xf>
    <xf numFmtId="38" fontId="1" fillId="0" borderId="36" xfId="2" applyFont="1" applyFill="1" applyBorder="1" applyAlignment="1">
      <alignment horizontal="distributed" vertical="center" wrapText="1"/>
    </xf>
    <xf numFmtId="38" fontId="1" fillId="0" borderId="8" xfId="2" applyFont="1" applyFill="1" applyBorder="1" applyAlignment="1">
      <alignment horizontal="distributed" vertical="center" wrapText="1"/>
    </xf>
    <xf numFmtId="38" fontId="1" fillId="0" borderId="35" xfId="2" applyFont="1" applyFill="1" applyBorder="1" applyAlignment="1">
      <alignment horizontal="distributed" vertical="center" wrapText="1"/>
    </xf>
    <xf numFmtId="38" fontId="1" fillId="0" borderId="16" xfId="2" applyFont="1" applyFill="1" applyBorder="1" applyAlignment="1">
      <alignment horizontal="distributed" vertical="center" wrapText="1"/>
    </xf>
    <xf numFmtId="177" fontId="1" fillId="0" borderId="31" xfId="10" applyNumberFormat="1" applyFont="1" applyBorder="1" applyAlignment="1">
      <alignment horizontal="distributed" vertical="center" wrapText="1"/>
    </xf>
    <xf numFmtId="177" fontId="1" fillId="0" borderId="7" xfId="10" applyNumberFormat="1" applyFont="1" applyBorder="1" applyAlignment="1">
      <alignment horizontal="distributed" vertical="center" wrapText="1"/>
    </xf>
    <xf numFmtId="177" fontId="1" fillId="0" borderId="1" xfId="10" applyNumberFormat="1" applyFont="1" applyBorder="1" applyAlignment="1">
      <alignment horizontal="distributed" vertical="center" wrapText="1"/>
    </xf>
    <xf numFmtId="177" fontId="1" fillId="0" borderId="16" xfId="10" applyNumberFormat="1" applyFont="1" applyBorder="1" applyAlignment="1">
      <alignment horizontal="distributed" vertical="center" wrapText="1"/>
    </xf>
    <xf numFmtId="0" fontId="1" fillId="0" borderId="31" xfId="0" applyFont="1" applyBorder="1" applyAlignment="1">
      <alignment horizontal="distributed" vertical="center"/>
    </xf>
    <xf numFmtId="38" fontId="1" fillId="0" borderId="12" xfId="2" applyFont="1" applyFill="1" applyBorder="1" applyAlignment="1">
      <alignment horizontal="distributed" vertical="center" wrapText="1"/>
    </xf>
    <xf numFmtId="38" fontId="1" fillId="0" borderId="15" xfId="2" applyFont="1" applyFill="1" applyBorder="1" applyAlignment="1">
      <alignment horizontal="distributed" vertical="center" wrapText="1"/>
    </xf>
    <xf numFmtId="177" fontId="1" fillId="0" borderId="12" xfId="10" applyNumberFormat="1" applyFont="1" applyBorder="1" applyAlignment="1">
      <alignment horizontal="distributed" vertical="center" wrapText="1"/>
    </xf>
    <xf numFmtId="177" fontId="1" fillId="0" borderId="15" xfId="10" applyNumberFormat="1" applyFont="1" applyBorder="1" applyAlignment="1">
      <alignment horizontal="distributed" vertical="center" wrapText="1"/>
    </xf>
    <xf numFmtId="0" fontId="1" fillId="0" borderId="29" xfId="0" applyFont="1" applyBorder="1" applyAlignment="1">
      <alignment horizontal="distributed" vertical="center"/>
    </xf>
    <xf numFmtId="0" fontId="1" fillId="0" borderId="17" xfId="0" applyFont="1" applyBorder="1" applyAlignment="1">
      <alignment horizontal="distributed" vertical="center"/>
    </xf>
    <xf numFmtId="0" fontId="1" fillId="0" borderId="25" xfId="6" applyBorder="1" applyAlignment="1">
      <alignment horizontal="center" vertical="center"/>
    </xf>
    <xf numFmtId="0" fontId="1" fillId="0" borderId="0" xfId="6" applyAlignment="1">
      <alignment horizontal="left" vertical="top" wrapText="1"/>
    </xf>
    <xf numFmtId="0" fontId="1" fillId="0" borderId="25" xfId="6" applyBorder="1">
      <alignment vertical="center"/>
    </xf>
    <xf numFmtId="0" fontId="1" fillId="0" borderId="25" xfId="6" applyBorder="1" applyAlignment="1">
      <alignment horizontal="center" vertical="center" wrapText="1" shrinkToFit="1"/>
    </xf>
    <xf numFmtId="0" fontId="1" fillId="0" borderId="25" xfId="6" applyBorder="1" applyAlignment="1">
      <alignment horizontal="center" vertical="center" shrinkToFit="1"/>
    </xf>
    <xf numFmtId="0" fontId="1" fillId="0" borderId="25" xfId="6" applyBorder="1" applyAlignment="1">
      <alignment horizontal="center" vertical="center" wrapText="1"/>
    </xf>
    <xf numFmtId="0" fontId="1" fillId="0" borderId="0" xfId="6" applyAlignment="1">
      <alignment vertical="top" wrapText="1"/>
    </xf>
    <xf numFmtId="0" fontId="1" fillId="0" borderId="0" xfId="6" applyAlignment="1">
      <alignment vertical="center" wrapText="1"/>
    </xf>
    <xf numFmtId="0" fontId="1" fillId="0" borderId="25" xfId="6" applyBorder="1" applyAlignment="1">
      <alignment horizontal="center" vertical="center" textRotation="255" shrinkToFit="1"/>
    </xf>
    <xf numFmtId="0" fontId="1" fillId="0" borderId="28" xfId="6" applyBorder="1" applyAlignment="1">
      <alignment horizontal="center" vertical="center"/>
    </xf>
    <xf numFmtId="0" fontId="1" fillId="0" borderId="127" xfId="6" applyBorder="1" applyAlignment="1">
      <alignment horizontal="center" vertical="center"/>
    </xf>
    <xf numFmtId="0" fontId="1" fillId="0" borderId="24" xfId="6" applyBorder="1" applyAlignment="1">
      <alignment horizontal="center" vertical="center"/>
    </xf>
    <xf numFmtId="0" fontId="16" fillId="0" borderId="0" xfId="6" applyFont="1" applyAlignment="1">
      <alignment horizontal="left" vertical="top" wrapText="1"/>
    </xf>
    <xf numFmtId="0" fontId="1" fillId="0" borderId="25" xfId="6" applyBorder="1" applyAlignment="1">
      <alignment horizontal="center" vertical="center" textRotation="255"/>
    </xf>
    <xf numFmtId="0" fontId="0" fillId="0" borderId="25" xfId="6" applyFont="1" applyBorder="1" applyAlignment="1">
      <alignment horizontal="center" vertical="center" shrinkToFit="1"/>
    </xf>
    <xf numFmtId="0" fontId="1" fillId="0" borderId="31" xfId="6" applyBorder="1" applyAlignment="1">
      <alignment horizontal="center" vertical="center"/>
    </xf>
    <xf numFmtId="0" fontId="1" fillId="0" borderId="165" xfId="6" applyBorder="1" applyAlignment="1">
      <alignment horizontal="center" vertical="center"/>
    </xf>
    <xf numFmtId="0" fontId="1" fillId="0" borderId="12" xfId="6" applyBorder="1" applyAlignment="1">
      <alignment horizontal="center" vertical="center"/>
    </xf>
    <xf numFmtId="0" fontId="1" fillId="0" borderId="16" xfId="6" applyBorder="1">
      <alignment vertical="center"/>
    </xf>
    <xf numFmtId="0" fontId="1" fillId="0" borderId="20" xfId="6" applyBorder="1">
      <alignment vertical="center"/>
    </xf>
    <xf numFmtId="0" fontId="16" fillId="0" borderId="165" xfId="6" applyFont="1" applyBorder="1" applyAlignment="1">
      <alignment vertical="top" wrapText="1"/>
    </xf>
    <xf numFmtId="0" fontId="16" fillId="0" borderId="0" xfId="6" applyFont="1" applyAlignment="1">
      <alignment vertical="top" wrapText="1"/>
    </xf>
    <xf numFmtId="0" fontId="1" fillId="0" borderId="1" xfId="6" applyBorder="1" applyAlignment="1">
      <alignment horizontal="center" vertical="center"/>
    </xf>
  </cellXfs>
  <cellStyles count="67">
    <cellStyle name="ハイパーリンク" xfId="1" builtinId="8"/>
    <cellStyle name="桁区切り" xfId="2" builtinId="6"/>
    <cellStyle name="桁区切り 2" xfId="3" xr:uid="{00000000-0005-0000-0000-000002000000}"/>
    <cellStyle name="桁区切り 2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_01" xfId="10" xr:uid="{00000000-0005-0000-0000-00000A000000}"/>
    <cellStyle name="標準_01-0" xfId="11" xr:uid="{00000000-0005-0000-0000-00000B000000}"/>
    <cellStyle name="標準_05-0" xfId="12" xr:uid="{00000000-0005-0000-0000-00000C000000}"/>
    <cellStyle name="標準_05-1" xfId="13" xr:uid="{00000000-0005-0000-0000-00000D000000}"/>
    <cellStyle name="標準_06-0" xfId="14" xr:uid="{00000000-0005-0000-0000-00000E000000}"/>
    <cellStyle name="標準_06-1" xfId="15" xr:uid="{00000000-0005-0000-0000-00000F000000}"/>
    <cellStyle name="標準_07-0" xfId="16" xr:uid="{00000000-0005-0000-0000-000010000000}"/>
    <cellStyle name="標準_07-1" xfId="17" xr:uid="{00000000-0005-0000-0000-000011000000}"/>
    <cellStyle name="標準_09-0" xfId="18" xr:uid="{00000000-0005-0000-0000-000012000000}"/>
    <cellStyle name="標準_09-1" xfId="19" xr:uid="{00000000-0005-0000-0000-000013000000}"/>
    <cellStyle name="標準_11-0" xfId="20" xr:uid="{00000000-0005-0000-0000-000014000000}"/>
    <cellStyle name="標準_11-1" xfId="21" xr:uid="{00000000-0005-0000-0000-000015000000}"/>
    <cellStyle name="標準_11-2" xfId="22" xr:uid="{00000000-0005-0000-0000-000016000000}"/>
    <cellStyle name="標準_12-0" xfId="23" xr:uid="{00000000-0005-0000-0000-000017000000}"/>
    <cellStyle name="標準_12-1" xfId="24" xr:uid="{00000000-0005-0000-0000-000018000000}"/>
    <cellStyle name="標準_12-2" xfId="25" xr:uid="{00000000-0005-0000-0000-000019000000}"/>
    <cellStyle name="標準_12-3" xfId="26" xr:uid="{00000000-0005-0000-0000-00001A000000}"/>
    <cellStyle name="標準_13-0" xfId="27" xr:uid="{00000000-0005-0000-0000-00001B000000}"/>
    <cellStyle name="標準_13-1" xfId="28" xr:uid="{00000000-0005-0000-0000-00001C000000}"/>
    <cellStyle name="標準_15-0" xfId="29" xr:uid="{00000000-0005-0000-0000-00001D000000}"/>
    <cellStyle name="標準_17-0" xfId="30" xr:uid="{00000000-0005-0000-0000-00001E000000}"/>
    <cellStyle name="標準_19-0" xfId="31" xr:uid="{00000000-0005-0000-0000-00001F000000}"/>
    <cellStyle name="標準_19-1" xfId="32" xr:uid="{00000000-0005-0000-0000-000020000000}"/>
    <cellStyle name="標準_19-2" xfId="33" xr:uid="{00000000-0005-0000-0000-000021000000}"/>
    <cellStyle name="標準_19-3" xfId="34" xr:uid="{00000000-0005-0000-0000-000022000000}"/>
    <cellStyle name="標準_19-4" xfId="35" xr:uid="{00000000-0005-0000-0000-000023000000}"/>
    <cellStyle name="標準_19-5" xfId="36" xr:uid="{00000000-0005-0000-0000-000024000000}"/>
    <cellStyle name="標準_20-0" xfId="37" xr:uid="{00000000-0005-0000-0000-000025000000}"/>
    <cellStyle name="標準_2-1" xfId="38" xr:uid="{00000000-0005-0000-0000-000026000000}"/>
    <cellStyle name="標準_2-2" xfId="39" xr:uid="{00000000-0005-0000-0000-000027000000}"/>
    <cellStyle name="標準_22-0" xfId="40" xr:uid="{00000000-0005-0000-0000-000028000000}"/>
    <cellStyle name="標準_22-1" xfId="41" xr:uid="{00000000-0005-0000-0000-000029000000}"/>
    <cellStyle name="標準_2-3" xfId="42" xr:uid="{00000000-0005-0000-0000-00002A000000}"/>
    <cellStyle name="標準_2-4" xfId="43" xr:uid="{00000000-0005-0000-0000-00002B000000}"/>
    <cellStyle name="標準_24-0" xfId="44" xr:uid="{00000000-0005-0000-0000-00002C000000}"/>
    <cellStyle name="標準_32-0" xfId="45" xr:uid="{00000000-0005-0000-0000-00002D000000}"/>
    <cellStyle name="標準_32-1" xfId="46" xr:uid="{00000000-0005-0000-0000-00002E000000}"/>
    <cellStyle name="標準_33-1" xfId="47" xr:uid="{00000000-0005-0000-0000-00002F000000}"/>
    <cellStyle name="標準_34-1" xfId="48" xr:uid="{00000000-0005-0000-0000-000030000000}"/>
    <cellStyle name="標準_36-1" xfId="49" xr:uid="{00000000-0005-0000-0000-000031000000}"/>
    <cellStyle name="標準_39-0" xfId="50" xr:uid="{00000000-0005-0000-0000-000032000000}"/>
    <cellStyle name="標準_39-1" xfId="51" xr:uid="{00000000-0005-0000-0000-000033000000}"/>
    <cellStyle name="標準_39-2" xfId="52" xr:uid="{00000000-0005-0000-0000-000034000000}"/>
    <cellStyle name="標準_39-3" xfId="53" xr:uid="{00000000-0005-0000-0000-000035000000}"/>
    <cellStyle name="標準_39-4" xfId="54" xr:uid="{00000000-0005-0000-0000-000036000000}"/>
    <cellStyle name="標準_58-3" xfId="55" xr:uid="{00000000-0005-0000-0000-000037000000}"/>
    <cellStyle name="標準_59-0" xfId="56" xr:uid="{00000000-0005-0000-0000-000038000000}"/>
    <cellStyle name="標準_59-1" xfId="57" xr:uid="{00000000-0005-0000-0000-000039000000}"/>
    <cellStyle name="標準_59-2" xfId="58" xr:uid="{00000000-0005-0000-0000-00003A000000}"/>
    <cellStyle name="標準_59-3" xfId="59" xr:uid="{00000000-0005-0000-0000-00003B000000}"/>
    <cellStyle name="標準_59-4" xfId="60" xr:uid="{00000000-0005-0000-0000-00003C000000}"/>
    <cellStyle name="標準_59-5" xfId="61" xr:uid="{00000000-0005-0000-0000-00003D000000}"/>
    <cellStyle name="標準_59-6" xfId="62" xr:uid="{00000000-0005-0000-0000-00003E000000}"/>
    <cellStyle name="標準_7" xfId="63" xr:uid="{00000000-0005-0000-0000-00003F000000}"/>
    <cellStyle name="標準_⑰7" xfId="64" xr:uid="{00000000-0005-0000-0000-000040000000}"/>
    <cellStyle name="標準_T_02_平成18年度国民健康保険税（料）の実績等に関する調_" xfId="65" xr:uid="{00000000-0005-0000-0000-000041000000}"/>
    <cellStyle name="標準_T_07_平成18年度国民健康保険税（料）の課税（賦課）方法等" xfId="66" xr:uid="{00000000-0005-0000-0000-000042000000}"/>
  </cellStyles>
  <dxfs count="0"/>
  <tableStyles count="0" defaultTableStyle="TableStyleMedium2" defaultPivotStyle="PivotStyleLight16"/>
  <colors>
    <mruColors>
      <color rgb="FF1D0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69850</xdr:colOff>
      <xdr:row>5</xdr:row>
      <xdr:rowOff>25400</xdr:rowOff>
    </xdr:from>
    <xdr:to>
      <xdr:col>1</xdr:col>
      <xdr:colOff>825500</xdr:colOff>
      <xdr:row>6</xdr:row>
      <xdr:rowOff>165100</xdr:rowOff>
    </xdr:to>
    <xdr:sp macro="" textlink="">
      <xdr:nvSpPr>
        <xdr:cNvPr id="30085" name="AutoShape 3">
          <a:extLst>
            <a:ext uri="{FF2B5EF4-FFF2-40B4-BE49-F238E27FC236}">
              <a16:creationId xmlns:a16="http://schemas.microsoft.com/office/drawing/2014/main" id="{7B2CFD48-1C3C-482B-AFAC-3E2C3B07406A}"/>
            </a:ext>
          </a:extLst>
        </xdr:cNvPr>
        <xdr:cNvSpPr>
          <a:spLocks noChangeArrowheads="1"/>
        </xdr:cNvSpPr>
      </xdr:nvSpPr>
      <xdr:spPr bwMode="auto">
        <a:xfrm>
          <a:off x="311150" y="1168400"/>
          <a:ext cx="755650" cy="330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63500</xdr:colOff>
      <xdr:row>5</xdr:row>
      <xdr:rowOff>25400</xdr:rowOff>
    </xdr:from>
    <xdr:to>
      <xdr:col>17</xdr:col>
      <xdr:colOff>819150</xdr:colOff>
      <xdr:row>6</xdr:row>
      <xdr:rowOff>165100</xdr:rowOff>
    </xdr:to>
    <xdr:sp macro="" textlink="">
      <xdr:nvSpPr>
        <xdr:cNvPr id="30086" name="AutoShape 9">
          <a:extLst>
            <a:ext uri="{FF2B5EF4-FFF2-40B4-BE49-F238E27FC236}">
              <a16:creationId xmlns:a16="http://schemas.microsoft.com/office/drawing/2014/main" id="{3EE53427-0C38-429C-BFC6-CE8269C73DF9}"/>
            </a:ext>
          </a:extLst>
        </xdr:cNvPr>
        <xdr:cNvSpPr>
          <a:spLocks noChangeArrowheads="1"/>
        </xdr:cNvSpPr>
      </xdr:nvSpPr>
      <xdr:spPr bwMode="auto">
        <a:xfrm>
          <a:off x="13081000" y="1168400"/>
          <a:ext cx="755650" cy="330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59</xdr:col>
      <xdr:colOff>63500</xdr:colOff>
      <xdr:row>5</xdr:row>
      <xdr:rowOff>25400</xdr:rowOff>
    </xdr:from>
    <xdr:to>
      <xdr:col>59</xdr:col>
      <xdr:colOff>819150</xdr:colOff>
      <xdr:row>6</xdr:row>
      <xdr:rowOff>165100</xdr:rowOff>
    </xdr:to>
    <xdr:sp macro="" textlink="">
      <xdr:nvSpPr>
        <xdr:cNvPr id="30087" name="AutoShape 10">
          <a:extLst>
            <a:ext uri="{FF2B5EF4-FFF2-40B4-BE49-F238E27FC236}">
              <a16:creationId xmlns:a16="http://schemas.microsoft.com/office/drawing/2014/main" id="{50573306-0F6F-4FF7-99E2-3CDF961D92C1}"/>
            </a:ext>
          </a:extLst>
        </xdr:cNvPr>
        <xdr:cNvSpPr>
          <a:spLocks noChangeArrowheads="1"/>
        </xdr:cNvSpPr>
      </xdr:nvSpPr>
      <xdr:spPr bwMode="auto">
        <a:xfrm>
          <a:off x="35356800" y="1168400"/>
          <a:ext cx="755650" cy="330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80</xdr:col>
      <xdr:colOff>50800</xdr:colOff>
      <xdr:row>5</xdr:row>
      <xdr:rowOff>25400</xdr:rowOff>
    </xdr:from>
    <xdr:to>
      <xdr:col>80</xdr:col>
      <xdr:colOff>812800</xdr:colOff>
      <xdr:row>6</xdr:row>
      <xdr:rowOff>165100</xdr:rowOff>
    </xdr:to>
    <xdr:sp macro="" textlink="">
      <xdr:nvSpPr>
        <xdr:cNvPr id="30088" name="AutoShape 11">
          <a:extLst>
            <a:ext uri="{FF2B5EF4-FFF2-40B4-BE49-F238E27FC236}">
              <a16:creationId xmlns:a16="http://schemas.microsoft.com/office/drawing/2014/main" id="{E3E99785-8124-4410-BC39-A359B06578B7}"/>
            </a:ext>
          </a:extLst>
        </xdr:cNvPr>
        <xdr:cNvSpPr>
          <a:spLocks noChangeArrowheads="1"/>
        </xdr:cNvSpPr>
      </xdr:nvSpPr>
      <xdr:spPr bwMode="auto">
        <a:xfrm>
          <a:off x="46482000" y="1168400"/>
          <a:ext cx="762000" cy="330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99</xdr:col>
      <xdr:colOff>69850</xdr:colOff>
      <xdr:row>5</xdr:row>
      <xdr:rowOff>38100</xdr:rowOff>
    </xdr:from>
    <xdr:to>
      <xdr:col>99</xdr:col>
      <xdr:colOff>831850</xdr:colOff>
      <xdr:row>6</xdr:row>
      <xdr:rowOff>171450</xdr:rowOff>
    </xdr:to>
    <xdr:sp macro="" textlink="">
      <xdr:nvSpPr>
        <xdr:cNvPr id="30089" name="AutoShape 12">
          <a:extLst>
            <a:ext uri="{FF2B5EF4-FFF2-40B4-BE49-F238E27FC236}">
              <a16:creationId xmlns:a16="http://schemas.microsoft.com/office/drawing/2014/main" id="{03B78613-2CBE-4882-91C3-D7F23D03FC04}"/>
            </a:ext>
          </a:extLst>
        </xdr:cNvPr>
        <xdr:cNvSpPr>
          <a:spLocks noChangeArrowheads="1"/>
        </xdr:cNvSpPr>
      </xdr:nvSpPr>
      <xdr:spPr bwMode="auto">
        <a:xfrm>
          <a:off x="60896500" y="1181100"/>
          <a:ext cx="762000" cy="3238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50800</xdr:colOff>
      <xdr:row>5</xdr:row>
      <xdr:rowOff>25400</xdr:rowOff>
    </xdr:from>
    <xdr:to>
      <xdr:col>38</xdr:col>
      <xdr:colOff>812800</xdr:colOff>
      <xdr:row>6</xdr:row>
      <xdr:rowOff>165100</xdr:rowOff>
    </xdr:to>
    <xdr:sp macro="" textlink="">
      <xdr:nvSpPr>
        <xdr:cNvPr id="30090" name="AutoShape 13">
          <a:extLst>
            <a:ext uri="{FF2B5EF4-FFF2-40B4-BE49-F238E27FC236}">
              <a16:creationId xmlns:a16="http://schemas.microsoft.com/office/drawing/2014/main" id="{F110818E-A256-43A0-B9EF-F72BED0A88F6}"/>
            </a:ext>
          </a:extLst>
        </xdr:cNvPr>
        <xdr:cNvSpPr>
          <a:spLocks noChangeArrowheads="1"/>
        </xdr:cNvSpPr>
      </xdr:nvSpPr>
      <xdr:spPr bwMode="auto">
        <a:xfrm>
          <a:off x="24206200" y="1168400"/>
          <a:ext cx="762000" cy="330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90</xdr:col>
      <xdr:colOff>63500</xdr:colOff>
      <xdr:row>5</xdr:row>
      <xdr:rowOff>38100</xdr:rowOff>
    </xdr:from>
    <xdr:to>
      <xdr:col>90</xdr:col>
      <xdr:colOff>863600</xdr:colOff>
      <xdr:row>6</xdr:row>
      <xdr:rowOff>171450</xdr:rowOff>
    </xdr:to>
    <xdr:sp macro="" textlink="">
      <xdr:nvSpPr>
        <xdr:cNvPr id="30091" name="AutoShape 14">
          <a:extLst>
            <a:ext uri="{FF2B5EF4-FFF2-40B4-BE49-F238E27FC236}">
              <a16:creationId xmlns:a16="http://schemas.microsoft.com/office/drawing/2014/main" id="{31E546FA-A861-476A-A61F-F4248E752989}"/>
            </a:ext>
          </a:extLst>
        </xdr:cNvPr>
        <xdr:cNvSpPr>
          <a:spLocks noChangeArrowheads="1"/>
        </xdr:cNvSpPr>
      </xdr:nvSpPr>
      <xdr:spPr bwMode="auto">
        <a:xfrm>
          <a:off x="53765450" y="1181100"/>
          <a:ext cx="800100" cy="3238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
  <sheetViews>
    <sheetView showGridLines="0" tabSelected="1" view="pageBreakPreview" zoomScale="60" zoomScaleNormal="100" workbookViewId="0">
      <selection activeCell="A7" sqref="A7:W7"/>
    </sheetView>
  </sheetViews>
  <sheetFormatPr defaultColWidth="9" defaultRowHeight="13.5" x14ac:dyDescent="0.15"/>
  <cols>
    <col min="1" max="23" width="3.625" style="16" customWidth="1"/>
    <col min="24" max="16384" width="9" style="16"/>
  </cols>
  <sheetData>
    <row r="1" spans="1:23" ht="15" customHeight="1" x14ac:dyDescent="0.15"/>
    <row r="2" spans="1:23" ht="15" customHeight="1" x14ac:dyDescent="0.15"/>
    <row r="3" spans="1:23" ht="15" customHeight="1" x14ac:dyDescent="0.15"/>
    <row r="4" spans="1:23" ht="15" customHeight="1" x14ac:dyDescent="0.15"/>
    <row r="5" spans="1:23" ht="15" customHeight="1" x14ac:dyDescent="0.15"/>
    <row r="6" spans="1:23" ht="15" customHeight="1" x14ac:dyDescent="0.15"/>
    <row r="7" spans="1:23" ht="24" x14ac:dyDescent="0.25">
      <c r="A7" s="608" t="s">
        <v>717</v>
      </c>
      <c r="B7" s="608"/>
      <c r="C7" s="608"/>
      <c r="D7" s="608"/>
      <c r="E7" s="608"/>
      <c r="F7" s="608"/>
      <c r="G7" s="608"/>
      <c r="H7" s="608"/>
      <c r="I7" s="608"/>
      <c r="J7" s="608"/>
      <c r="K7" s="608"/>
      <c r="L7" s="608"/>
      <c r="M7" s="608"/>
      <c r="N7" s="608"/>
      <c r="O7" s="608"/>
      <c r="P7" s="608"/>
      <c r="Q7" s="608"/>
      <c r="R7" s="608"/>
      <c r="S7" s="608"/>
      <c r="T7" s="608"/>
      <c r="U7" s="608"/>
      <c r="V7" s="608"/>
      <c r="W7" s="608"/>
    </row>
    <row r="8" spans="1:23" ht="39.950000000000003" customHeight="1" x14ac:dyDescent="0.15"/>
    <row r="9" spans="1:23" ht="39.950000000000003" customHeight="1" x14ac:dyDescent="0.15"/>
    <row r="10" spans="1:23" ht="39.950000000000003" customHeight="1" x14ac:dyDescent="0.15"/>
    <row r="11" spans="1:23" ht="35.25" x14ac:dyDescent="0.35">
      <c r="A11" s="609" t="s">
        <v>446</v>
      </c>
      <c r="B11" s="609"/>
      <c r="C11" s="609"/>
      <c r="D11" s="609"/>
      <c r="E11" s="609"/>
      <c r="F11" s="609"/>
      <c r="G11" s="609"/>
      <c r="H11" s="609"/>
      <c r="I11" s="609"/>
      <c r="J11" s="609"/>
      <c r="K11" s="609"/>
      <c r="L11" s="609"/>
      <c r="M11" s="609"/>
      <c r="N11" s="609"/>
      <c r="O11" s="609"/>
      <c r="P11" s="609"/>
      <c r="Q11" s="609"/>
      <c r="R11" s="609"/>
      <c r="S11" s="609"/>
      <c r="T11" s="609"/>
      <c r="U11" s="609"/>
      <c r="V11" s="609"/>
      <c r="W11" s="609"/>
    </row>
    <row r="41" spans="1:23" ht="21" x14ac:dyDescent="0.2">
      <c r="A41" s="610" t="s">
        <v>447</v>
      </c>
      <c r="B41" s="610"/>
      <c r="C41" s="610"/>
      <c r="D41" s="610"/>
      <c r="E41" s="610"/>
      <c r="F41" s="610"/>
      <c r="G41" s="610"/>
      <c r="H41" s="610"/>
      <c r="I41" s="610"/>
      <c r="J41" s="610"/>
      <c r="K41" s="610"/>
      <c r="L41" s="610"/>
      <c r="M41" s="610"/>
      <c r="N41" s="610"/>
      <c r="O41" s="610"/>
      <c r="P41" s="610"/>
      <c r="Q41" s="610"/>
      <c r="R41" s="610"/>
      <c r="S41" s="610"/>
      <c r="T41" s="610"/>
      <c r="U41" s="610"/>
      <c r="V41" s="610"/>
      <c r="W41" s="610"/>
    </row>
  </sheetData>
  <mergeCells count="3">
    <mergeCell ref="A7:W7"/>
    <mergeCell ref="A11:W11"/>
    <mergeCell ref="A41:W41"/>
  </mergeCells>
  <phoneticPr fontId="2"/>
  <pageMargins left="0.7480314960629921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G137"/>
  <sheetViews>
    <sheetView showGridLines="0" view="pageBreakPreview" zoomScale="110" zoomScaleNormal="90" zoomScaleSheetLayoutView="110" workbookViewId="0"/>
  </sheetViews>
  <sheetFormatPr defaultColWidth="9" defaultRowHeight="13.5" x14ac:dyDescent="0.15"/>
  <cols>
    <col min="1" max="1" width="6.5" style="62" customWidth="1"/>
    <col min="2" max="2" width="8.375" style="62" customWidth="1"/>
    <col min="3" max="4" width="8.375" style="63" customWidth="1"/>
    <col min="5" max="6" width="17.5" style="64" customWidth="1"/>
    <col min="7" max="7" width="17.5" style="65" customWidth="1"/>
    <col min="8" max="16384" width="9" style="62"/>
  </cols>
  <sheetData>
    <row r="1" spans="1:7" x14ac:dyDescent="0.15">
      <c r="A1" s="149" t="s">
        <v>766</v>
      </c>
    </row>
    <row r="3" spans="1:7" x14ac:dyDescent="0.15">
      <c r="A3" s="62" t="s">
        <v>533</v>
      </c>
    </row>
    <row r="4" spans="1:7" x14ac:dyDescent="0.15">
      <c r="A4" s="62" t="s">
        <v>534</v>
      </c>
    </row>
    <row r="5" spans="1:7" x14ac:dyDescent="0.15">
      <c r="A5" s="62" t="s">
        <v>535</v>
      </c>
    </row>
    <row r="6" spans="1:7" x14ac:dyDescent="0.15">
      <c r="A6" s="1241"/>
      <c r="B6" s="1241"/>
      <c r="C6" s="1241"/>
      <c r="D6" s="1241"/>
      <c r="E6" s="148" t="s">
        <v>763</v>
      </c>
      <c r="F6" s="66" t="s">
        <v>714</v>
      </c>
      <c r="G6" s="67" t="s">
        <v>536</v>
      </c>
    </row>
    <row r="7" spans="1:7" x14ac:dyDescent="0.15">
      <c r="A7" s="1239" t="s">
        <v>537</v>
      </c>
      <c r="B7" s="1239"/>
      <c r="C7" s="1241"/>
      <c r="D7" s="1241"/>
      <c r="E7" s="68">
        <v>1260482</v>
      </c>
      <c r="F7" s="68">
        <v>1240407</v>
      </c>
      <c r="G7" s="69">
        <f>(E7-F7)/F7*100</f>
        <v>1.618420405560433</v>
      </c>
    </row>
    <row r="9" spans="1:7" x14ac:dyDescent="0.15">
      <c r="A9" s="62" t="s">
        <v>538</v>
      </c>
    </row>
    <row r="10" spans="1:7" x14ac:dyDescent="0.15">
      <c r="A10" s="1241"/>
      <c r="B10" s="1241"/>
      <c r="C10" s="1241"/>
      <c r="D10" s="1241"/>
      <c r="E10" s="148" t="str">
        <f>E6</f>
        <v>令和７年度</v>
      </c>
      <c r="F10" s="66" t="s">
        <v>714</v>
      </c>
      <c r="G10" s="67" t="s">
        <v>536</v>
      </c>
    </row>
    <row r="11" spans="1:7" x14ac:dyDescent="0.15">
      <c r="A11" s="1239" t="s">
        <v>537</v>
      </c>
      <c r="B11" s="1239"/>
      <c r="C11" s="1241"/>
      <c r="D11" s="1241"/>
      <c r="E11" s="68">
        <v>1257056</v>
      </c>
      <c r="F11" s="68">
        <v>1236767</v>
      </c>
      <c r="G11" s="69">
        <f>(E11-F11)/F11*100</f>
        <v>1.6404868499887209</v>
      </c>
    </row>
    <row r="13" spans="1:7" x14ac:dyDescent="0.15">
      <c r="A13" s="62" t="s">
        <v>539</v>
      </c>
    </row>
    <row r="14" spans="1:7" x14ac:dyDescent="0.15">
      <c r="A14" s="1241"/>
      <c r="B14" s="1241"/>
      <c r="C14" s="1241"/>
      <c r="D14" s="1241"/>
      <c r="E14" s="148" t="str">
        <f>E6</f>
        <v>令和７年度</v>
      </c>
      <c r="F14" s="66" t="s">
        <v>714</v>
      </c>
      <c r="G14" s="67" t="s">
        <v>536</v>
      </c>
    </row>
    <row r="15" spans="1:7" x14ac:dyDescent="0.15">
      <c r="A15" s="1239" t="s">
        <v>537</v>
      </c>
      <c r="B15" s="1239"/>
      <c r="C15" s="1241"/>
      <c r="D15" s="1241"/>
      <c r="E15" s="68">
        <v>3426</v>
      </c>
      <c r="F15" s="68">
        <v>3640</v>
      </c>
      <c r="G15" s="69">
        <f>(E15-F15)/F15*100</f>
        <v>-5.8791208791208787</v>
      </c>
    </row>
    <row r="16" spans="1:7" x14ac:dyDescent="0.15">
      <c r="A16" s="70"/>
      <c r="B16" s="70"/>
      <c r="C16" s="62"/>
      <c r="D16" s="62"/>
    </row>
    <row r="17" spans="1:7" x14ac:dyDescent="0.15">
      <c r="C17" s="62"/>
      <c r="D17" s="62"/>
    </row>
    <row r="18" spans="1:7" x14ac:dyDescent="0.15">
      <c r="C18" s="62"/>
      <c r="D18" s="62"/>
    </row>
    <row r="20" spans="1:7" x14ac:dyDescent="0.15">
      <c r="A20" s="62" t="s">
        <v>540</v>
      </c>
    </row>
    <row r="21" spans="1:7" x14ac:dyDescent="0.15">
      <c r="A21" s="1241"/>
      <c r="B21" s="1241"/>
      <c r="C21" s="1241"/>
      <c r="D21" s="1241"/>
      <c r="E21" s="148" t="str">
        <f>E6</f>
        <v>令和７年度</v>
      </c>
      <c r="F21" s="148" t="s">
        <v>714</v>
      </c>
      <c r="G21" s="67" t="s">
        <v>536</v>
      </c>
    </row>
    <row r="22" spans="1:7" x14ac:dyDescent="0.15">
      <c r="A22" s="1261" t="s">
        <v>537</v>
      </c>
      <c r="B22" s="1239"/>
      <c r="C22" s="1241"/>
      <c r="D22" s="1241"/>
      <c r="E22" s="71">
        <f>SUM(E23:E27)</f>
        <v>1175814</v>
      </c>
      <c r="F22" s="71">
        <f>SUM(F23:F27)</f>
        <v>1076233</v>
      </c>
      <c r="G22" s="69">
        <f t="shared" ref="G22:G34" si="0">(E22-F22)/F22*100</f>
        <v>9.2527361640090948</v>
      </c>
    </row>
    <row r="23" spans="1:7" x14ac:dyDescent="0.15">
      <c r="A23" s="72"/>
      <c r="B23" s="1239" t="s">
        <v>541</v>
      </c>
      <c r="C23" s="1241"/>
      <c r="D23" s="1241"/>
      <c r="E23" s="68">
        <v>938772</v>
      </c>
      <c r="F23" s="68">
        <v>881892</v>
      </c>
      <c r="G23" s="69">
        <f t="shared" si="0"/>
        <v>6.44976935951341</v>
      </c>
    </row>
    <row r="24" spans="1:7" x14ac:dyDescent="0.15">
      <c r="A24" s="72"/>
      <c r="B24" s="1239" t="s">
        <v>542</v>
      </c>
      <c r="C24" s="1241"/>
      <c r="D24" s="1241"/>
      <c r="E24" s="68">
        <v>43163</v>
      </c>
      <c r="F24" s="68">
        <v>38252</v>
      </c>
      <c r="G24" s="69">
        <f t="shared" si="0"/>
        <v>12.838544389835826</v>
      </c>
    </row>
    <row r="25" spans="1:7" x14ac:dyDescent="0.15">
      <c r="A25" s="72"/>
      <c r="B25" s="1239" t="s">
        <v>543</v>
      </c>
      <c r="C25" s="1241"/>
      <c r="D25" s="1241"/>
      <c r="E25" s="68">
        <v>938</v>
      </c>
      <c r="F25" s="68">
        <v>647</v>
      </c>
      <c r="G25" s="69">
        <f t="shared" si="0"/>
        <v>44.976816074188562</v>
      </c>
    </row>
    <row r="26" spans="1:7" x14ac:dyDescent="0.15">
      <c r="A26" s="72"/>
      <c r="B26" s="1239" t="s">
        <v>544</v>
      </c>
      <c r="C26" s="1241"/>
      <c r="D26" s="1241"/>
      <c r="E26" s="68">
        <v>171144</v>
      </c>
      <c r="F26" s="68">
        <v>136707</v>
      </c>
      <c r="G26" s="69">
        <f t="shared" si="0"/>
        <v>25.190370646711578</v>
      </c>
    </row>
    <row r="27" spans="1:7" x14ac:dyDescent="0.15">
      <c r="A27" s="73"/>
      <c r="B27" s="1239" t="s">
        <v>545</v>
      </c>
      <c r="C27" s="1241"/>
      <c r="D27" s="1241"/>
      <c r="E27" s="68">
        <v>21797</v>
      </c>
      <c r="F27" s="68">
        <v>18735</v>
      </c>
      <c r="G27" s="69">
        <f t="shared" si="0"/>
        <v>16.343741659994663</v>
      </c>
    </row>
    <row r="28" spans="1:7" x14ac:dyDescent="0.15">
      <c r="A28" s="1261" t="s">
        <v>546</v>
      </c>
      <c r="B28" s="1239"/>
      <c r="C28" s="1241"/>
      <c r="D28" s="1241"/>
      <c r="E28" s="71">
        <f>SUM(E29:E33)</f>
        <v>188569774</v>
      </c>
      <c r="F28" s="71">
        <f>SUM(F29:F33)</f>
        <v>168030326</v>
      </c>
      <c r="G28" s="69">
        <f t="shared" si="0"/>
        <v>12.223655389444403</v>
      </c>
    </row>
    <row r="29" spans="1:7" x14ac:dyDescent="0.15">
      <c r="A29" s="74"/>
      <c r="B29" s="1239" t="s">
        <v>541</v>
      </c>
      <c r="C29" s="1241"/>
      <c r="D29" s="1241"/>
      <c r="E29" s="606">
        <f>148728438+26808</f>
        <v>148755246</v>
      </c>
      <c r="F29" s="68">
        <f>12142+133164767</f>
        <v>133176909</v>
      </c>
      <c r="G29" s="69">
        <f t="shared" si="0"/>
        <v>11.69747602416572</v>
      </c>
    </row>
    <row r="30" spans="1:7" x14ac:dyDescent="0.15">
      <c r="A30" s="74"/>
      <c r="B30" s="1239" t="s">
        <v>542</v>
      </c>
      <c r="C30" s="1241"/>
      <c r="D30" s="1241"/>
      <c r="E30" s="68">
        <f>8500186+1004</f>
        <v>8501190</v>
      </c>
      <c r="F30" s="68">
        <f>369+7981090</f>
        <v>7981459</v>
      </c>
      <c r="G30" s="69">
        <f t="shared" si="0"/>
        <v>6.511729246494907</v>
      </c>
    </row>
    <row r="31" spans="1:7" x14ac:dyDescent="0.15">
      <c r="A31" s="74"/>
      <c r="B31" s="1239" t="s">
        <v>543</v>
      </c>
      <c r="C31" s="1241"/>
      <c r="D31" s="1241"/>
      <c r="E31" s="68">
        <v>134860</v>
      </c>
      <c r="F31" s="68">
        <f>79505</f>
        <v>79505</v>
      </c>
      <c r="G31" s="69">
        <f t="shared" si="0"/>
        <v>69.624551914973893</v>
      </c>
    </row>
    <row r="32" spans="1:7" x14ac:dyDescent="0.15">
      <c r="A32" s="74"/>
      <c r="B32" s="1239" t="s">
        <v>544</v>
      </c>
      <c r="C32" s="1241"/>
      <c r="D32" s="1241"/>
      <c r="E32" s="68">
        <f>14222696+12540</f>
        <v>14235236</v>
      </c>
      <c r="F32" s="68">
        <f>6159+11913894</f>
        <v>11920053</v>
      </c>
      <c r="G32" s="69">
        <f t="shared" si="0"/>
        <v>19.42258981566609</v>
      </c>
    </row>
    <row r="33" spans="1:7" x14ac:dyDescent="0.15">
      <c r="A33" s="75"/>
      <c r="B33" s="1239" t="s">
        <v>545</v>
      </c>
      <c r="C33" s="1241"/>
      <c r="D33" s="1241"/>
      <c r="E33" s="606">
        <f>16943078+164</f>
        <v>16943242</v>
      </c>
      <c r="F33" s="68">
        <f>70+14872330</f>
        <v>14872400</v>
      </c>
      <c r="G33" s="69">
        <f t="shared" si="0"/>
        <v>13.924060676151798</v>
      </c>
    </row>
    <row r="34" spans="1:7" x14ac:dyDescent="0.15">
      <c r="A34" s="1239" t="s">
        <v>547</v>
      </c>
      <c r="B34" s="1239"/>
      <c r="C34" s="1241"/>
      <c r="D34" s="1241"/>
      <c r="E34" s="68">
        <v>4233427809</v>
      </c>
      <c r="F34" s="68">
        <v>3988466040</v>
      </c>
      <c r="G34" s="69">
        <f t="shared" si="0"/>
        <v>6.141753910984785</v>
      </c>
    </row>
    <row r="35" spans="1:7" ht="13.5" customHeight="1" x14ac:dyDescent="0.15">
      <c r="A35" s="1259" t="s">
        <v>716</v>
      </c>
      <c r="B35" s="1259"/>
      <c r="C35" s="1259"/>
      <c r="D35" s="1259"/>
      <c r="E35" s="1259"/>
      <c r="F35" s="1259"/>
      <c r="G35" s="1259"/>
    </row>
    <row r="36" spans="1:7" x14ac:dyDescent="0.15">
      <c r="A36" s="1260"/>
      <c r="B36" s="1260"/>
      <c r="C36" s="1260"/>
      <c r="D36" s="1260"/>
      <c r="E36" s="1260"/>
      <c r="F36" s="1260"/>
      <c r="G36" s="1260"/>
    </row>
    <row r="37" spans="1:7" x14ac:dyDescent="0.15">
      <c r="C37" s="62"/>
      <c r="D37" s="62"/>
    </row>
    <row r="38" spans="1:7" x14ac:dyDescent="0.15">
      <c r="A38" s="1245"/>
      <c r="B38" s="1245"/>
      <c r="C38" s="1245"/>
      <c r="D38" s="1245"/>
      <c r="E38" s="1245"/>
      <c r="F38" s="1245"/>
      <c r="G38" s="1245"/>
    </row>
    <row r="39" spans="1:7" x14ac:dyDescent="0.15">
      <c r="A39" s="1245"/>
      <c r="B39" s="1245"/>
      <c r="C39" s="1245"/>
      <c r="D39" s="1245"/>
      <c r="E39" s="1245"/>
      <c r="F39" s="1245"/>
      <c r="G39" s="1245"/>
    </row>
    <row r="40" spans="1:7" x14ac:dyDescent="0.15">
      <c r="A40" s="76"/>
      <c r="B40" s="76"/>
      <c r="C40" s="76"/>
      <c r="D40" s="76"/>
      <c r="E40" s="76"/>
      <c r="F40" s="76"/>
      <c r="G40" s="76"/>
    </row>
    <row r="41" spans="1:7" x14ac:dyDescent="0.15">
      <c r="A41" s="77" t="s">
        <v>548</v>
      </c>
      <c r="B41" s="70"/>
      <c r="C41" s="62"/>
      <c r="D41" s="62"/>
    </row>
    <row r="42" spans="1:7" x14ac:dyDescent="0.15">
      <c r="A42" s="77" t="s">
        <v>549</v>
      </c>
      <c r="B42" s="70"/>
      <c r="C42" s="62"/>
      <c r="D42" s="62"/>
    </row>
    <row r="43" spans="1:7" x14ac:dyDescent="0.15">
      <c r="A43" s="1241"/>
      <c r="B43" s="1241"/>
      <c r="C43" s="1241"/>
      <c r="D43" s="1241"/>
      <c r="E43" s="148" t="s">
        <v>764</v>
      </c>
      <c r="F43" s="148" t="s">
        <v>714</v>
      </c>
      <c r="G43" s="67" t="s">
        <v>536</v>
      </c>
    </row>
    <row r="44" spans="1:7" x14ac:dyDescent="0.15">
      <c r="A44" s="1239" t="s">
        <v>550</v>
      </c>
      <c r="B44" s="1239"/>
      <c r="C44" s="1239"/>
      <c r="D44" s="1239"/>
      <c r="E44" s="68">
        <v>86898</v>
      </c>
      <c r="F44" s="68">
        <v>85947</v>
      </c>
      <c r="G44" s="69">
        <f>(E44-F44)/F44*100</f>
        <v>1.1064958637299731</v>
      </c>
    </row>
    <row r="45" spans="1:7" x14ac:dyDescent="0.15">
      <c r="A45" s="70"/>
      <c r="B45" s="70"/>
      <c r="C45" s="70"/>
      <c r="D45" s="70"/>
    </row>
    <row r="46" spans="1:7" x14ac:dyDescent="0.15">
      <c r="A46" s="1246"/>
      <c r="B46" s="1246"/>
      <c r="C46" s="1246"/>
      <c r="D46" s="1246"/>
      <c r="E46" s="1246"/>
      <c r="F46" s="1246"/>
      <c r="G46" s="1246"/>
    </row>
    <row r="47" spans="1:7" x14ac:dyDescent="0.15">
      <c r="A47" s="1246"/>
      <c r="B47" s="1246"/>
      <c r="C47" s="1246"/>
      <c r="D47" s="1246"/>
      <c r="E47" s="1246"/>
      <c r="F47" s="1246"/>
      <c r="G47" s="1246"/>
    </row>
    <row r="48" spans="1:7" x14ac:dyDescent="0.15">
      <c r="A48" s="70"/>
      <c r="B48" s="70"/>
      <c r="C48" s="62"/>
      <c r="D48" s="62"/>
    </row>
    <row r="49" spans="1:7" x14ac:dyDescent="0.15">
      <c r="A49" s="77" t="s">
        <v>551</v>
      </c>
      <c r="B49" s="70"/>
      <c r="C49" s="62"/>
      <c r="D49" s="62"/>
    </row>
    <row r="50" spans="1:7" x14ac:dyDescent="0.15">
      <c r="A50" s="1241"/>
      <c r="B50" s="1241"/>
      <c r="C50" s="1241"/>
      <c r="D50" s="1241"/>
      <c r="E50" s="148" t="s">
        <v>764</v>
      </c>
      <c r="F50" s="148" t="s">
        <v>714</v>
      </c>
      <c r="G50" s="67" t="s">
        <v>536</v>
      </c>
    </row>
    <row r="51" spans="1:7" x14ac:dyDescent="0.15">
      <c r="A51" s="1254" t="s">
        <v>552</v>
      </c>
      <c r="B51" s="1255"/>
      <c r="C51" s="1255"/>
      <c r="D51" s="1256"/>
      <c r="E51" s="71">
        <f>SUM(E52:E53)</f>
        <v>32849883</v>
      </c>
      <c r="F51" s="71">
        <f>SUM(F52:F53)</f>
        <v>30784277</v>
      </c>
      <c r="G51" s="69">
        <f>(E51-F51)/F51*100</f>
        <v>6.7099383233850185</v>
      </c>
    </row>
    <row r="52" spans="1:7" x14ac:dyDescent="0.15">
      <c r="A52" s="1257"/>
      <c r="B52" s="1248" t="s">
        <v>553</v>
      </c>
      <c r="C52" s="1249"/>
      <c r="D52" s="1250"/>
      <c r="E52" s="68">
        <v>25201917</v>
      </c>
      <c r="F52" s="68">
        <v>23832416</v>
      </c>
      <c r="G52" s="69">
        <f>(E52-F52)/F52*100</f>
        <v>5.746379217281202</v>
      </c>
    </row>
    <row r="53" spans="1:7" x14ac:dyDescent="0.15">
      <c r="A53" s="1258"/>
      <c r="B53" s="1248" t="s">
        <v>554</v>
      </c>
      <c r="C53" s="1249"/>
      <c r="D53" s="1250"/>
      <c r="E53" s="68">
        <v>7647966</v>
      </c>
      <c r="F53" s="68">
        <v>6951861</v>
      </c>
      <c r="G53" s="69">
        <f>(E53-F53)/F53*100</f>
        <v>10.013218043341201</v>
      </c>
    </row>
    <row r="54" spans="1:7" x14ac:dyDescent="0.15">
      <c r="B54" s="70"/>
      <c r="C54" s="70"/>
      <c r="D54" s="70"/>
    </row>
    <row r="55" spans="1:7" x14ac:dyDescent="0.15">
      <c r="A55" s="1245"/>
      <c r="B55" s="1245"/>
      <c r="C55" s="1245"/>
      <c r="D55" s="1245"/>
      <c r="E55" s="1245"/>
      <c r="F55" s="1245"/>
      <c r="G55" s="1245"/>
    </row>
    <row r="56" spans="1:7" x14ac:dyDescent="0.15">
      <c r="A56" s="1245"/>
      <c r="B56" s="1245"/>
      <c r="C56" s="1245"/>
      <c r="D56" s="1245"/>
      <c r="E56" s="1245"/>
      <c r="F56" s="1245"/>
      <c r="G56" s="1245"/>
    </row>
    <row r="57" spans="1:7" x14ac:dyDescent="0.15">
      <c r="A57" s="70"/>
      <c r="B57" s="70"/>
      <c r="C57" s="62"/>
      <c r="D57" s="62"/>
    </row>
    <row r="58" spans="1:7" x14ac:dyDescent="0.15">
      <c r="A58" s="62" t="s">
        <v>555</v>
      </c>
      <c r="G58" s="78" t="s">
        <v>268</v>
      </c>
    </row>
    <row r="59" spans="1:7" x14ac:dyDescent="0.15">
      <c r="A59" s="1241"/>
      <c r="B59" s="1241"/>
      <c r="C59" s="1241"/>
      <c r="D59" s="1241"/>
      <c r="E59" s="148" t="s">
        <v>764</v>
      </c>
      <c r="F59" s="148" t="s">
        <v>714</v>
      </c>
      <c r="G59" s="67" t="s">
        <v>536</v>
      </c>
    </row>
    <row r="60" spans="1:7" ht="12.95" customHeight="1" x14ac:dyDescent="0.15">
      <c r="A60" s="1252" t="s">
        <v>556</v>
      </c>
      <c r="B60" s="1253" t="s">
        <v>767</v>
      </c>
      <c r="C60" s="1243"/>
      <c r="D60" s="1243"/>
      <c r="E60" s="68">
        <v>158282</v>
      </c>
      <c r="F60" s="68">
        <v>163535</v>
      </c>
      <c r="G60" s="79">
        <f t="shared" ref="G60:G103" si="1">IF(E60=0,IF(E60&gt;0,"皆減","-"),IF(F60=0,"皆増",(E60-F60)/F60*100))</f>
        <v>-3.2121564191151739</v>
      </c>
    </row>
    <row r="61" spans="1:7" x14ac:dyDescent="0.15">
      <c r="A61" s="1252"/>
      <c r="B61" s="1253" t="s">
        <v>768</v>
      </c>
      <c r="C61" s="1243"/>
      <c r="D61" s="1243"/>
      <c r="E61" s="68">
        <v>2077</v>
      </c>
      <c r="F61" s="68">
        <v>803</v>
      </c>
      <c r="G61" s="79">
        <f t="shared" si="1"/>
        <v>158.65504358655042</v>
      </c>
    </row>
    <row r="62" spans="1:7" x14ac:dyDescent="0.15">
      <c r="A62" s="1252"/>
      <c r="B62" s="1253" t="s">
        <v>769</v>
      </c>
      <c r="C62" s="1243"/>
      <c r="D62" s="1243"/>
      <c r="E62" s="68">
        <v>9307</v>
      </c>
      <c r="F62" s="68">
        <v>9501</v>
      </c>
      <c r="G62" s="79">
        <f t="shared" si="1"/>
        <v>-2.0418903273339648</v>
      </c>
    </row>
    <row r="63" spans="1:7" x14ac:dyDescent="0.15">
      <c r="A63" s="1252"/>
      <c r="B63" s="1253" t="s">
        <v>770</v>
      </c>
      <c r="C63" s="1243"/>
      <c r="D63" s="1243"/>
      <c r="E63" s="68">
        <v>76429</v>
      </c>
      <c r="F63" s="68">
        <v>75189</v>
      </c>
      <c r="G63" s="79">
        <f t="shared" si="1"/>
        <v>1.6491774062695344</v>
      </c>
    </row>
    <row r="64" spans="1:7" x14ac:dyDescent="0.15">
      <c r="A64" s="1252"/>
      <c r="B64" s="1243" t="s">
        <v>28</v>
      </c>
      <c r="C64" s="1243"/>
      <c r="D64" s="1243"/>
      <c r="E64" s="68">
        <v>2272</v>
      </c>
      <c r="F64" s="68">
        <v>2182</v>
      </c>
      <c r="G64" s="79">
        <f t="shared" si="1"/>
        <v>4.1246562786434469</v>
      </c>
    </row>
    <row r="65" spans="1:7" ht="12.95" customHeight="1" x14ac:dyDescent="0.15">
      <c r="A65" s="1247" t="s">
        <v>557</v>
      </c>
      <c r="B65" s="1239" t="s">
        <v>558</v>
      </c>
      <c r="C65" s="1239"/>
      <c r="D65" s="1239"/>
      <c r="E65" s="68">
        <v>34661</v>
      </c>
      <c r="F65" s="68">
        <v>34392</v>
      </c>
      <c r="G65" s="79">
        <f t="shared" si="1"/>
        <v>0.78215864154454529</v>
      </c>
    </row>
    <row r="66" spans="1:7" x14ac:dyDescent="0.15">
      <c r="A66" s="1247"/>
      <c r="B66" s="1248" t="s">
        <v>559</v>
      </c>
      <c r="C66" s="1249"/>
      <c r="D66" s="1250"/>
      <c r="E66" s="68">
        <v>0</v>
      </c>
      <c r="F66" s="68">
        <v>0</v>
      </c>
      <c r="G66" s="79" t="str">
        <f t="shared" si="1"/>
        <v>-</v>
      </c>
    </row>
    <row r="67" spans="1:7" x14ac:dyDescent="0.15">
      <c r="A67" s="1247"/>
      <c r="B67" s="1239" t="s">
        <v>560</v>
      </c>
      <c r="C67" s="1239"/>
      <c r="D67" s="1239"/>
      <c r="E67" s="68">
        <v>0</v>
      </c>
      <c r="F67" s="68">
        <v>0</v>
      </c>
      <c r="G67" s="79" t="str">
        <f t="shared" si="1"/>
        <v>-</v>
      </c>
    </row>
    <row r="68" spans="1:7" x14ac:dyDescent="0.15">
      <c r="A68" s="1247"/>
      <c r="B68" s="1248" t="s">
        <v>561</v>
      </c>
      <c r="C68" s="1249"/>
      <c r="D68" s="1250"/>
      <c r="E68" s="68">
        <v>25</v>
      </c>
      <c r="F68" s="68">
        <v>25</v>
      </c>
      <c r="G68" s="79">
        <f t="shared" si="1"/>
        <v>0</v>
      </c>
    </row>
    <row r="69" spans="1:7" x14ac:dyDescent="0.15">
      <c r="A69" s="1247"/>
      <c r="B69" s="1248" t="s">
        <v>562</v>
      </c>
      <c r="C69" s="1249"/>
      <c r="D69" s="1250"/>
      <c r="E69" s="68">
        <v>0</v>
      </c>
      <c r="F69" s="68">
        <v>0</v>
      </c>
      <c r="G69" s="79" t="str">
        <f t="shared" si="1"/>
        <v>-</v>
      </c>
    </row>
    <row r="70" spans="1:7" x14ac:dyDescent="0.15">
      <c r="A70" s="1247"/>
      <c r="B70" s="1248" t="s">
        <v>563</v>
      </c>
      <c r="C70" s="1249"/>
      <c r="D70" s="1250"/>
      <c r="E70" s="68">
        <v>0</v>
      </c>
      <c r="F70" s="68">
        <v>0</v>
      </c>
      <c r="G70" s="79" t="str">
        <f t="shared" si="1"/>
        <v>-</v>
      </c>
    </row>
    <row r="71" spans="1:7" x14ac:dyDescent="0.15">
      <c r="A71" s="1247"/>
      <c r="B71" s="1248" t="s">
        <v>564</v>
      </c>
      <c r="C71" s="1249"/>
      <c r="D71" s="1250"/>
      <c r="E71" s="68">
        <v>0</v>
      </c>
      <c r="F71" s="68">
        <v>0</v>
      </c>
      <c r="G71" s="79" t="str">
        <f t="shared" si="1"/>
        <v>-</v>
      </c>
    </row>
    <row r="72" spans="1:7" ht="12.95" customHeight="1" x14ac:dyDescent="0.15">
      <c r="A72" s="1247"/>
      <c r="B72" s="1242" t="s">
        <v>565</v>
      </c>
      <c r="C72" s="1239" t="s">
        <v>566</v>
      </c>
      <c r="D72" s="61" t="s">
        <v>262</v>
      </c>
      <c r="E72" s="68">
        <v>38</v>
      </c>
      <c r="F72" s="68">
        <v>28</v>
      </c>
      <c r="G72" s="79">
        <f t="shared" si="1"/>
        <v>35.714285714285715</v>
      </c>
    </row>
    <row r="73" spans="1:7" x14ac:dyDescent="0.15">
      <c r="A73" s="1247"/>
      <c r="B73" s="1243"/>
      <c r="C73" s="1239"/>
      <c r="D73" s="61" t="s">
        <v>263</v>
      </c>
      <c r="E73" s="68">
        <v>62086</v>
      </c>
      <c r="F73" s="68">
        <v>79352</v>
      </c>
      <c r="G73" s="79">
        <f t="shared" si="1"/>
        <v>-21.758745841314646</v>
      </c>
    </row>
    <row r="74" spans="1:7" x14ac:dyDescent="0.15">
      <c r="A74" s="1247"/>
      <c r="B74" s="1243"/>
      <c r="C74" s="1239" t="s">
        <v>264</v>
      </c>
      <c r="D74" s="61" t="s">
        <v>262</v>
      </c>
      <c r="E74" s="68">
        <v>946</v>
      </c>
      <c r="F74" s="68">
        <v>1273</v>
      </c>
      <c r="G74" s="79">
        <f t="shared" si="1"/>
        <v>-25.687352710133542</v>
      </c>
    </row>
    <row r="75" spans="1:7" x14ac:dyDescent="0.15">
      <c r="A75" s="1247"/>
      <c r="B75" s="1243"/>
      <c r="C75" s="1239"/>
      <c r="D75" s="61" t="s">
        <v>263</v>
      </c>
      <c r="E75" s="68">
        <v>15548</v>
      </c>
      <c r="F75" s="68">
        <v>20923</v>
      </c>
      <c r="G75" s="79">
        <f t="shared" si="1"/>
        <v>-25.689432681737799</v>
      </c>
    </row>
    <row r="76" spans="1:7" x14ac:dyDescent="0.15">
      <c r="A76" s="1247"/>
      <c r="B76" s="1242" t="s">
        <v>531</v>
      </c>
      <c r="C76" s="1239" t="s">
        <v>566</v>
      </c>
      <c r="D76" s="61" t="s">
        <v>262</v>
      </c>
      <c r="E76" s="68">
        <v>104</v>
      </c>
      <c r="F76" s="68">
        <v>89</v>
      </c>
      <c r="G76" s="79">
        <f t="shared" si="1"/>
        <v>16.853932584269664</v>
      </c>
    </row>
    <row r="77" spans="1:7" x14ac:dyDescent="0.15">
      <c r="A77" s="1247"/>
      <c r="B77" s="1243"/>
      <c r="C77" s="1239"/>
      <c r="D77" s="61" t="s">
        <v>263</v>
      </c>
      <c r="E77" s="68">
        <v>208821</v>
      </c>
      <c r="F77" s="68">
        <v>192396</v>
      </c>
      <c r="G77" s="80">
        <f t="shared" si="1"/>
        <v>8.5370797729682533</v>
      </c>
    </row>
    <row r="78" spans="1:7" x14ac:dyDescent="0.15">
      <c r="A78" s="1247"/>
      <c r="B78" s="1243"/>
      <c r="C78" s="1239" t="s">
        <v>264</v>
      </c>
      <c r="D78" s="61" t="s">
        <v>262</v>
      </c>
      <c r="E78" s="68">
        <v>4060</v>
      </c>
      <c r="F78" s="68">
        <v>3764</v>
      </c>
      <c r="G78" s="79">
        <f t="shared" si="1"/>
        <v>7.8639744952178532</v>
      </c>
    </row>
    <row r="79" spans="1:7" x14ac:dyDescent="0.15">
      <c r="A79" s="1247"/>
      <c r="B79" s="1243"/>
      <c r="C79" s="1239"/>
      <c r="D79" s="61" t="s">
        <v>263</v>
      </c>
      <c r="E79" s="68">
        <v>65139</v>
      </c>
      <c r="F79" s="68">
        <v>60182</v>
      </c>
      <c r="G79" s="80">
        <f t="shared" si="1"/>
        <v>8.2366820644046399</v>
      </c>
    </row>
    <row r="80" spans="1:7" ht="12.95" customHeight="1" x14ac:dyDescent="0.15">
      <c r="A80" s="1247"/>
      <c r="B80" s="1242" t="s">
        <v>567</v>
      </c>
      <c r="C80" s="1239" t="s">
        <v>566</v>
      </c>
      <c r="D80" s="61" t="s">
        <v>262</v>
      </c>
      <c r="E80" s="68">
        <v>101</v>
      </c>
      <c r="F80" s="68">
        <v>65</v>
      </c>
      <c r="G80" s="79">
        <f t="shared" si="1"/>
        <v>55.384615384615387</v>
      </c>
    </row>
    <row r="81" spans="1:7" x14ac:dyDescent="0.15">
      <c r="A81" s="1247"/>
      <c r="B81" s="1243"/>
      <c r="C81" s="1239"/>
      <c r="D81" s="61" t="s">
        <v>263</v>
      </c>
      <c r="E81" s="68">
        <v>74918</v>
      </c>
      <c r="F81" s="68">
        <v>72611</v>
      </c>
      <c r="G81" s="80">
        <f t="shared" si="1"/>
        <v>3.1772045557835589</v>
      </c>
    </row>
    <row r="82" spans="1:7" x14ac:dyDescent="0.15">
      <c r="A82" s="1247"/>
      <c r="B82" s="1243"/>
      <c r="C82" s="1239" t="s">
        <v>264</v>
      </c>
      <c r="D82" s="61" t="s">
        <v>262</v>
      </c>
      <c r="E82" s="68">
        <v>1610</v>
      </c>
      <c r="F82" s="68">
        <v>1536</v>
      </c>
      <c r="G82" s="79">
        <f t="shared" si="1"/>
        <v>4.8177083333333339</v>
      </c>
    </row>
    <row r="83" spans="1:7" x14ac:dyDescent="0.15">
      <c r="A83" s="1247"/>
      <c r="B83" s="1243"/>
      <c r="C83" s="1239"/>
      <c r="D83" s="61" t="s">
        <v>263</v>
      </c>
      <c r="E83" s="68">
        <v>39636</v>
      </c>
      <c r="F83" s="68">
        <v>39141</v>
      </c>
      <c r="G83" s="80">
        <f t="shared" si="1"/>
        <v>1.2646585421936076</v>
      </c>
    </row>
    <row r="84" spans="1:7" ht="12.95" customHeight="1" x14ac:dyDescent="0.15">
      <c r="A84" s="1247"/>
      <c r="B84" s="1242" t="s">
        <v>568</v>
      </c>
      <c r="C84" s="1239" t="s">
        <v>566</v>
      </c>
      <c r="D84" s="61" t="s">
        <v>262</v>
      </c>
      <c r="E84" s="68">
        <v>0</v>
      </c>
      <c r="F84" s="68">
        <v>0</v>
      </c>
      <c r="G84" s="79" t="str">
        <f t="shared" si="1"/>
        <v>-</v>
      </c>
    </row>
    <row r="85" spans="1:7" x14ac:dyDescent="0.15">
      <c r="A85" s="1247"/>
      <c r="B85" s="1243"/>
      <c r="C85" s="1239"/>
      <c r="D85" s="61" t="s">
        <v>263</v>
      </c>
      <c r="E85" s="68">
        <v>567</v>
      </c>
      <c r="F85" s="68">
        <v>889</v>
      </c>
      <c r="G85" s="80">
        <f t="shared" si="1"/>
        <v>-36.220472440944881</v>
      </c>
    </row>
    <row r="86" spans="1:7" x14ac:dyDescent="0.15">
      <c r="A86" s="1247"/>
      <c r="B86" s="1243"/>
      <c r="C86" s="1239" t="s">
        <v>264</v>
      </c>
      <c r="D86" s="61" t="s">
        <v>262</v>
      </c>
      <c r="E86" s="68">
        <v>54</v>
      </c>
      <c r="F86" s="68">
        <v>40</v>
      </c>
      <c r="G86" s="80">
        <f>IF(E86=0,IF(E86&gt;0,"皆減","-"),IF(F86=0,"皆増",(E86-F86)/F86*100))</f>
        <v>35</v>
      </c>
    </row>
    <row r="87" spans="1:7" x14ac:dyDescent="0.15">
      <c r="A87" s="1247"/>
      <c r="B87" s="1243"/>
      <c r="C87" s="1239"/>
      <c r="D87" s="61" t="s">
        <v>263</v>
      </c>
      <c r="E87" s="68">
        <v>84</v>
      </c>
      <c r="F87" s="68">
        <v>25</v>
      </c>
      <c r="G87" s="80">
        <f t="shared" si="1"/>
        <v>236</v>
      </c>
    </row>
    <row r="88" spans="1:7" ht="12.95" customHeight="1" x14ac:dyDescent="0.15">
      <c r="A88" s="1247"/>
      <c r="B88" s="1242" t="s">
        <v>569</v>
      </c>
      <c r="C88" s="1239" t="s">
        <v>566</v>
      </c>
      <c r="D88" s="61" t="s">
        <v>262</v>
      </c>
      <c r="E88" s="68">
        <v>0</v>
      </c>
      <c r="F88" s="68">
        <v>0</v>
      </c>
      <c r="G88" s="79" t="str">
        <f t="shared" si="1"/>
        <v>-</v>
      </c>
    </row>
    <row r="89" spans="1:7" x14ac:dyDescent="0.15">
      <c r="A89" s="1247"/>
      <c r="B89" s="1243"/>
      <c r="C89" s="1239"/>
      <c r="D89" s="61" t="s">
        <v>263</v>
      </c>
      <c r="E89" s="81"/>
      <c r="F89" s="81"/>
      <c r="G89" s="82"/>
    </row>
    <row r="90" spans="1:7" x14ac:dyDescent="0.15">
      <c r="A90" s="1247"/>
      <c r="B90" s="1243"/>
      <c r="C90" s="1239" t="s">
        <v>264</v>
      </c>
      <c r="D90" s="61" t="s">
        <v>262</v>
      </c>
      <c r="E90" s="81"/>
      <c r="F90" s="81"/>
      <c r="G90" s="82"/>
    </row>
    <row r="91" spans="1:7" x14ac:dyDescent="0.15">
      <c r="A91" s="1247"/>
      <c r="B91" s="1243"/>
      <c r="C91" s="1239"/>
      <c r="D91" s="61" t="s">
        <v>263</v>
      </c>
      <c r="E91" s="81"/>
      <c r="F91" s="81"/>
      <c r="G91" s="82"/>
    </row>
    <row r="92" spans="1:7" ht="12.95" customHeight="1" x14ac:dyDescent="0.15">
      <c r="A92" s="1247"/>
      <c r="B92" s="1242" t="s">
        <v>570</v>
      </c>
      <c r="C92" s="1239" t="s">
        <v>566</v>
      </c>
      <c r="D92" s="61" t="s">
        <v>262</v>
      </c>
      <c r="E92" s="68">
        <v>4</v>
      </c>
      <c r="F92" s="68">
        <v>2</v>
      </c>
      <c r="G92" s="79">
        <f t="shared" si="1"/>
        <v>100</v>
      </c>
    </row>
    <row r="93" spans="1:7" x14ac:dyDescent="0.15">
      <c r="A93" s="1247"/>
      <c r="B93" s="1243"/>
      <c r="C93" s="1239"/>
      <c r="D93" s="61" t="s">
        <v>263</v>
      </c>
      <c r="E93" s="81"/>
      <c r="F93" s="81"/>
      <c r="G93" s="82"/>
    </row>
    <row r="94" spans="1:7" x14ac:dyDescent="0.15">
      <c r="A94" s="1247"/>
      <c r="B94" s="1243"/>
      <c r="C94" s="1239" t="s">
        <v>264</v>
      </c>
      <c r="D94" s="61" t="s">
        <v>262</v>
      </c>
      <c r="E94" s="81"/>
      <c r="F94" s="81"/>
      <c r="G94" s="82"/>
    </row>
    <row r="95" spans="1:7" x14ac:dyDescent="0.15">
      <c r="A95" s="1247"/>
      <c r="B95" s="1243"/>
      <c r="C95" s="1239"/>
      <c r="D95" s="61" t="s">
        <v>263</v>
      </c>
      <c r="E95" s="81"/>
      <c r="F95" s="81"/>
      <c r="G95" s="82"/>
    </row>
    <row r="96" spans="1:7" ht="12.95" customHeight="1" x14ac:dyDescent="0.15">
      <c r="A96" s="1247"/>
      <c r="B96" s="1242" t="s">
        <v>571</v>
      </c>
      <c r="C96" s="1239" t="s">
        <v>566</v>
      </c>
      <c r="D96" s="61" t="s">
        <v>262</v>
      </c>
      <c r="E96" s="607">
        <f>SUM(E72,E76,E80,E84,E88,E92)</f>
        <v>247</v>
      </c>
      <c r="F96" s="607">
        <f>SUM(F72,F76,F80,F84,F88,F92)</f>
        <v>184</v>
      </c>
      <c r="G96" s="79">
        <f t="shared" si="1"/>
        <v>34.239130434782609</v>
      </c>
    </row>
    <row r="97" spans="1:7" x14ac:dyDescent="0.15">
      <c r="A97" s="1247"/>
      <c r="B97" s="1243"/>
      <c r="C97" s="1239"/>
      <c r="D97" s="61" t="s">
        <v>263</v>
      </c>
      <c r="E97" s="607">
        <f t="shared" ref="E97:F99" si="2">SUM(E73,E77,E81,E85)</f>
        <v>346392</v>
      </c>
      <c r="F97" s="607">
        <f t="shared" si="2"/>
        <v>345248</v>
      </c>
      <c r="G97" s="80">
        <f t="shared" si="1"/>
        <v>0.33135601075169152</v>
      </c>
    </row>
    <row r="98" spans="1:7" x14ac:dyDescent="0.15">
      <c r="A98" s="1247"/>
      <c r="B98" s="1243"/>
      <c r="C98" s="1239" t="s">
        <v>264</v>
      </c>
      <c r="D98" s="61" t="s">
        <v>262</v>
      </c>
      <c r="E98" s="607">
        <f t="shared" si="2"/>
        <v>6670</v>
      </c>
      <c r="F98" s="607">
        <f t="shared" si="2"/>
        <v>6613</v>
      </c>
      <c r="G98" s="79">
        <f t="shared" si="1"/>
        <v>0.86193860577650083</v>
      </c>
    </row>
    <row r="99" spans="1:7" x14ac:dyDescent="0.15">
      <c r="A99" s="1247"/>
      <c r="B99" s="1243"/>
      <c r="C99" s="1239"/>
      <c r="D99" s="61" t="s">
        <v>263</v>
      </c>
      <c r="E99" s="607">
        <f t="shared" si="2"/>
        <v>120407</v>
      </c>
      <c r="F99" s="607">
        <f t="shared" si="2"/>
        <v>120271</v>
      </c>
      <c r="G99" s="80">
        <f t="shared" si="1"/>
        <v>0.11307796559436606</v>
      </c>
    </row>
    <row r="100" spans="1:7" x14ac:dyDescent="0.15">
      <c r="A100" s="1247"/>
      <c r="B100" s="1239" t="s">
        <v>572</v>
      </c>
      <c r="C100" s="1239"/>
      <c r="D100" s="1239"/>
      <c r="E100" s="68">
        <v>0</v>
      </c>
      <c r="F100" s="68">
        <v>0</v>
      </c>
      <c r="G100" s="79" t="str">
        <f t="shared" si="1"/>
        <v>-</v>
      </c>
    </row>
    <row r="101" spans="1:7" ht="12.95" customHeight="1" x14ac:dyDescent="0.15">
      <c r="A101" s="1247"/>
      <c r="B101" s="1244" t="s">
        <v>573</v>
      </c>
      <c r="C101" s="1239"/>
      <c r="D101" s="61" t="s">
        <v>266</v>
      </c>
      <c r="E101" s="68">
        <v>20527</v>
      </c>
      <c r="F101" s="68">
        <v>20886</v>
      </c>
      <c r="G101" s="80">
        <f t="shared" si="1"/>
        <v>-1.7188547352293402</v>
      </c>
    </row>
    <row r="102" spans="1:7" x14ac:dyDescent="0.15">
      <c r="A102" s="1247"/>
      <c r="B102" s="1239"/>
      <c r="C102" s="1239"/>
      <c r="D102" s="61" t="s">
        <v>283</v>
      </c>
      <c r="E102" s="68">
        <v>3796</v>
      </c>
      <c r="F102" s="68">
        <v>3758</v>
      </c>
      <c r="G102" s="79">
        <f t="shared" si="1"/>
        <v>1.0111761575306013</v>
      </c>
    </row>
    <row r="103" spans="1:7" x14ac:dyDescent="0.15">
      <c r="A103" s="1239" t="s">
        <v>574</v>
      </c>
      <c r="B103" s="1239"/>
      <c r="C103" s="1239"/>
      <c r="D103" s="1239"/>
      <c r="E103" s="68">
        <v>32656</v>
      </c>
      <c r="F103" s="68">
        <v>32013</v>
      </c>
      <c r="G103" s="80">
        <f t="shared" si="1"/>
        <v>2.0085590228969483</v>
      </c>
    </row>
    <row r="104" spans="1:7" x14ac:dyDescent="0.15">
      <c r="A104" s="1239" t="s">
        <v>575</v>
      </c>
      <c r="B104" s="1239"/>
      <c r="C104" s="1239"/>
      <c r="D104" s="1239"/>
      <c r="E104" s="71">
        <f>SUM(E60:E95,E100:E103)</f>
        <v>813748</v>
      </c>
      <c r="F104" s="71">
        <f>SUM(F60:F95,F100:F103)</f>
        <v>814600</v>
      </c>
      <c r="G104" s="79">
        <f>IF(E104=0,IF(E104&gt;0,"皆減","-"),IF(F104=0,"皆増",(E104-F104)/F104*100))</f>
        <v>-0.10459121041001718</v>
      </c>
    </row>
    <row r="105" spans="1:7" x14ac:dyDescent="0.15">
      <c r="A105" s="1239" t="s">
        <v>576</v>
      </c>
      <c r="B105" s="1239"/>
      <c r="C105" s="1239"/>
      <c r="D105" s="1239"/>
      <c r="E105" s="68">
        <v>5239535</v>
      </c>
      <c r="F105" s="68">
        <v>5156442</v>
      </c>
      <c r="G105" s="69">
        <f>(E105-F105)/F105*100</f>
        <v>1.6114406018723764</v>
      </c>
    </row>
    <row r="106" spans="1:7" x14ac:dyDescent="0.15">
      <c r="A106" s="70"/>
      <c r="B106" s="70"/>
      <c r="C106" s="70"/>
      <c r="D106" s="70"/>
    </row>
    <row r="107" spans="1:7" s="83" customFormat="1" ht="12.95" customHeight="1" x14ac:dyDescent="0.15">
      <c r="A107" s="1245" t="s">
        <v>577</v>
      </c>
      <c r="B107" s="1246"/>
      <c r="C107" s="1246"/>
      <c r="D107" s="1246"/>
      <c r="E107" s="1246"/>
      <c r="F107" s="1246"/>
      <c r="G107" s="1246"/>
    </row>
    <row r="108" spans="1:7" s="83" customFormat="1" x14ac:dyDescent="0.15">
      <c r="A108" s="1246"/>
      <c r="B108" s="1246"/>
      <c r="C108" s="1246"/>
      <c r="D108" s="1246"/>
      <c r="E108" s="1246"/>
      <c r="F108" s="1246"/>
      <c r="G108" s="1246"/>
    </row>
    <row r="109" spans="1:7" ht="13.5" customHeight="1" x14ac:dyDescent="0.15">
      <c r="A109" s="1251" t="s">
        <v>578</v>
      </c>
      <c r="B109" s="1251"/>
      <c r="C109" s="1251"/>
      <c r="D109" s="1251"/>
      <c r="E109" s="1251"/>
      <c r="F109" s="1251"/>
      <c r="G109" s="1251"/>
    </row>
    <row r="110" spans="1:7" x14ac:dyDescent="0.15">
      <c r="A110" s="1251"/>
      <c r="B110" s="1251"/>
      <c r="C110" s="1251"/>
      <c r="D110" s="1251"/>
      <c r="E110" s="1251"/>
      <c r="F110" s="1251"/>
      <c r="G110" s="1251"/>
    </row>
    <row r="111" spans="1:7" x14ac:dyDescent="0.15">
      <c r="A111" s="1251"/>
      <c r="B111" s="1251"/>
      <c r="C111" s="1251"/>
      <c r="D111" s="1251"/>
      <c r="E111" s="1251"/>
      <c r="F111" s="1251"/>
      <c r="G111" s="1251"/>
    </row>
    <row r="112" spans="1:7" ht="12.95" customHeight="1" x14ac:dyDescent="0.15">
      <c r="A112" s="1251" t="s">
        <v>631</v>
      </c>
      <c r="B112" s="1251"/>
      <c r="C112" s="1251"/>
      <c r="D112" s="1251"/>
      <c r="E112" s="1251"/>
      <c r="F112" s="1251"/>
      <c r="G112" s="1251"/>
    </row>
    <row r="113" spans="1:7" x14ac:dyDescent="0.15">
      <c r="A113" s="1251"/>
      <c r="B113" s="1251"/>
      <c r="C113" s="1251"/>
      <c r="D113" s="1251"/>
      <c r="E113" s="1251"/>
      <c r="F113" s="1251"/>
      <c r="G113" s="1251"/>
    </row>
    <row r="114" spans="1:7" x14ac:dyDescent="0.15">
      <c r="A114" s="1251"/>
      <c r="B114" s="1251"/>
      <c r="C114" s="1251"/>
      <c r="D114" s="1251"/>
      <c r="E114" s="1251"/>
      <c r="F114" s="1251"/>
      <c r="G114" s="1251"/>
    </row>
    <row r="115" spans="1:7" x14ac:dyDescent="0.15">
      <c r="A115" s="62" t="s">
        <v>579</v>
      </c>
    </row>
    <row r="116" spans="1:7" x14ac:dyDescent="0.15">
      <c r="A116" s="1241"/>
      <c r="B116" s="1241"/>
      <c r="C116" s="1241"/>
      <c r="D116" s="1241"/>
      <c r="E116" s="148" t="s">
        <v>765</v>
      </c>
      <c r="F116" s="148" t="s">
        <v>715</v>
      </c>
      <c r="G116" s="67" t="s">
        <v>536</v>
      </c>
    </row>
    <row r="117" spans="1:7" x14ac:dyDescent="0.15">
      <c r="A117" s="1239" t="s">
        <v>580</v>
      </c>
      <c r="B117" s="1239"/>
      <c r="C117" s="1239"/>
      <c r="D117" s="1239"/>
      <c r="E117" s="68">
        <v>2961596</v>
      </c>
      <c r="F117" s="68">
        <v>2771223</v>
      </c>
      <c r="G117" s="69">
        <f>(E117-F117)/F117*100</f>
        <v>6.8696384231799463</v>
      </c>
    </row>
    <row r="118" spans="1:7" x14ac:dyDescent="0.15">
      <c r="C118" s="62"/>
      <c r="D118" s="62"/>
    </row>
    <row r="119" spans="1:7" ht="13.5" customHeight="1" x14ac:dyDescent="0.15">
      <c r="A119" s="1240"/>
      <c r="B119" s="1240"/>
      <c r="C119" s="1240"/>
      <c r="D119" s="1240"/>
      <c r="E119" s="1240"/>
      <c r="F119" s="1240"/>
      <c r="G119" s="1240"/>
    </row>
    <row r="120" spans="1:7" x14ac:dyDescent="0.15">
      <c r="A120" s="1240"/>
      <c r="B120" s="1240"/>
      <c r="C120" s="1240"/>
      <c r="D120" s="1240"/>
      <c r="E120" s="1240"/>
      <c r="F120" s="1240"/>
      <c r="G120" s="1240"/>
    </row>
    <row r="121" spans="1:7" x14ac:dyDescent="0.15">
      <c r="A121" s="84"/>
      <c r="B121" s="84"/>
      <c r="C121" s="84"/>
      <c r="D121" s="84"/>
      <c r="E121" s="84"/>
      <c r="F121" s="84"/>
      <c r="G121" s="84"/>
    </row>
    <row r="122" spans="1:7" x14ac:dyDescent="0.15">
      <c r="A122" s="62" t="s">
        <v>581</v>
      </c>
    </row>
    <row r="123" spans="1:7" x14ac:dyDescent="0.15">
      <c r="A123" s="1241"/>
      <c r="B123" s="1241"/>
      <c r="C123" s="1241"/>
      <c r="D123" s="1241"/>
      <c r="E123" s="148" t="s">
        <v>765</v>
      </c>
      <c r="F123" s="148" t="s">
        <v>715</v>
      </c>
      <c r="G123" s="67" t="s">
        <v>536</v>
      </c>
    </row>
    <row r="124" spans="1:7" x14ac:dyDescent="0.15">
      <c r="A124" s="1239" t="s">
        <v>582</v>
      </c>
      <c r="B124" s="1239"/>
      <c r="C124" s="1239"/>
      <c r="D124" s="1239"/>
      <c r="E124" s="68">
        <v>6171763</v>
      </c>
      <c r="F124" s="68">
        <v>6117480</v>
      </c>
      <c r="G124" s="69">
        <f>(E124-F124)/F124*100</f>
        <v>0.88734250050674457</v>
      </c>
    </row>
    <row r="125" spans="1:7" x14ac:dyDescent="0.15">
      <c r="A125" s="1239" t="s">
        <v>583</v>
      </c>
      <c r="B125" s="1239"/>
      <c r="C125" s="1239"/>
      <c r="D125" s="1239"/>
      <c r="E125" s="68">
        <v>1763999</v>
      </c>
      <c r="F125" s="68">
        <v>1703749</v>
      </c>
      <c r="G125" s="69">
        <f>(E125-F125)/F125*100</f>
        <v>3.5363190235181357</v>
      </c>
    </row>
    <row r="126" spans="1:7" x14ac:dyDescent="0.15">
      <c r="A126" s="1239" t="s">
        <v>270</v>
      </c>
      <c r="B126" s="1239"/>
      <c r="C126" s="1239"/>
      <c r="D126" s="1239"/>
      <c r="E126" s="71">
        <f>SUM(E124:E125)</f>
        <v>7935762</v>
      </c>
      <c r="F126" s="71">
        <f>SUM(F124:F125)</f>
        <v>7821229</v>
      </c>
      <c r="G126" s="69">
        <f>(E126-F126)/F126*100</f>
        <v>1.4643862236996257</v>
      </c>
    </row>
    <row r="127" spans="1:7" x14ac:dyDescent="0.15">
      <c r="A127" s="70"/>
      <c r="B127" s="70"/>
      <c r="C127" s="70"/>
      <c r="D127" s="70"/>
    </row>
    <row r="128" spans="1:7" x14ac:dyDescent="0.15">
      <c r="A128" s="62" t="s">
        <v>584</v>
      </c>
      <c r="C128" s="62"/>
      <c r="D128" s="62"/>
    </row>
    <row r="129" spans="1:7" x14ac:dyDescent="0.15">
      <c r="C129" s="62"/>
      <c r="D129" s="62"/>
    </row>
    <row r="130" spans="1:7" x14ac:dyDescent="0.15">
      <c r="A130" s="62" t="s">
        <v>585</v>
      </c>
      <c r="C130" s="62"/>
      <c r="D130" s="62"/>
    </row>
    <row r="131" spans="1:7" x14ac:dyDescent="0.15">
      <c r="A131" s="62" t="s">
        <v>586</v>
      </c>
      <c r="C131" s="62"/>
      <c r="D131" s="62"/>
    </row>
    <row r="133" spans="1:7" x14ac:dyDescent="0.15">
      <c r="A133" s="62" t="s">
        <v>587</v>
      </c>
    </row>
    <row r="134" spans="1:7" x14ac:dyDescent="0.15">
      <c r="A134" s="1241"/>
      <c r="B134" s="1241"/>
      <c r="C134" s="1241"/>
      <c r="D134" s="1241"/>
      <c r="E134" s="148" t="s">
        <v>765</v>
      </c>
      <c r="F134" s="148" t="s">
        <v>715</v>
      </c>
      <c r="G134" s="67" t="s">
        <v>536</v>
      </c>
    </row>
    <row r="135" spans="1:7" x14ac:dyDescent="0.15">
      <c r="A135" s="1239" t="s">
        <v>588</v>
      </c>
      <c r="B135" s="1239"/>
      <c r="C135" s="1239"/>
      <c r="D135" s="1239"/>
      <c r="E135" s="68">
        <v>131</v>
      </c>
      <c r="F135" s="68">
        <v>138</v>
      </c>
      <c r="G135" s="69">
        <f>(E135-F135)/F135*100</f>
        <v>-5.0724637681159424</v>
      </c>
    </row>
    <row r="137" spans="1:7" x14ac:dyDescent="0.15">
      <c r="A137" s="62" t="s">
        <v>626</v>
      </c>
    </row>
  </sheetData>
  <mergeCells count="84">
    <mergeCell ref="A6:D6"/>
    <mergeCell ref="A7:D7"/>
    <mergeCell ref="A10:D10"/>
    <mergeCell ref="A11:D11"/>
    <mergeCell ref="A14:D14"/>
    <mergeCell ref="A15:D15"/>
    <mergeCell ref="A21:D21"/>
    <mergeCell ref="A22:D22"/>
    <mergeCell ref="B23:D23"/>
    <mergeCell ref="B24:D24"/>
    <mergeCell ref="B25:D25"/>
    <mergeCell ref="B26:D26"/>
    <mergeCell ref="B27:D27"/>
    <mergeCell ref="A28:D28"/>
    <mergeCell ref="B29:D29"/>
    <mergeCell ref="B30:D30"/>
    <mergeCell ref="B31:D31"/>
    <mergeCell ref="B32:D32"/>
    <mergeCell ref="B33:D33"/>
    <mergeCell ref="A34:D34"/>
    <mergeCell ref="A35:G36"/>
    <mergeCell ref="A38:G39"/>
    <mergeCell ref="A43:D43"/>
    <mergeCell ref="A44:D44"/>
    <mergeCell ref="A46:G47"/>
    <mergeCell ref="A50:D50"/>
    <mergeCell ref="A51:D51"/>
    <mergeCell ref="A52:A53"/>
    <mergeCell ref="B52:D52"/>
    <mergeCell ref="B53:D53"/>
    <mergeCell ref="A55:G56"/>
    <mergeCell ref="A59:D59"/>
    <mergeCell ref="A60:A64"/>
    <mergeCell ref="B60:D60"/>
    <mergeCell ref="B62:D62"/>
    <mergeCell ref="B63:D63"/>
    <mergeCell ref="B64:D64"/>
    <mergeCell ref="B61:D61"/>
    <mergeCell ref="B67:D67"/>
    <mergeCell ref="B68:D68"/>
    <mergeCell ref="B69:D69"/>
    <mergeCell ref="B70:D70"/>
    <mergeCell ref="B71:D71"/>
    <mergeCell ref="B72:B75"/>
    <mergeCell ref="C72:C73"/>
    <mergeCell ref="C74:C75"/>
    <mergeCell ref="B76:B79"/>
    <mergeCell ref="C76:C77"/>
    <mergeCell ref="C78:C79"/>
    <mergeCell ref="B80:B83"/>
    <mergeCell ref="C80:C81"/>
    <mergeCell ref="C82:C83"/>
    <mergeCell ref="B84:B87"/>
    <mergeCell ref="C84:C85"/>
    <mergeCell ref="C86:C87"/>
    <mergeCell ref="A112:G114"/>
    <mergeCell ref="A116:D116"/>
    <mergeCell ref="B88:B91"/>
    <mergeCell ref="C88:C89"/>
    <mergeCell ref="C90:C91"/>
    <mergeCell ref="B92:B95"/>
    <mergeCell ref="C92:C93"/>
    <mergeCell ref="C94:C95"/>
    <mergeCell ref="A134:D134"/>
    <mergeCell ref="A135:D135"/>
    <mergeCell ref="B96:B99"/>
    <mergeCell ref="C96:C97"/>
    <mergeCell ref="C98:C99"/>
    <mergeCell ref="A123:D123"/>
    <mergeCell ref="B100:D100"/>
    <mergeCell ref="B101:C102"/>
    <mergeCell ref="A103:D103"/>
    <mergeCell ref="A104:D104"/>
    <mergeCell ref="A105:D105"/>
    <mergeCell ref="A107:G108"/>
    <mergeCell ref="A65:A102"/>
    <mergeCell ref="B65:D65"/>
    <mergeCell ref="B66:D66"/>
    <mergeCell ref="A109:G111"/>
    <mergeCell ref="A117:D117"/>
    <mergeCell ref="A119:G120"/>
    <mergeCell ref="A124:D124"/>
    <mergeCell ref="A125:D125"/>
    <mergeCell ref="A126:D126"/>
  </mergeCells>
  <phoneticPr fontId="2"/>
  <pageMargins left="0.74803149606299213" right="0.74803149606299213" top="0.98425196850393704" bottom="0.98425196850393704" header="0.51181102362204722" footer="0.51181102362204722"/>
  <pageSetup paperSize="9" scale="89" orientation="portrait" r:id="rId1"/>
  <headerFooter alignWithMargins="0">
    <oddFooter>&amp;C- &amp;P+55 -</oddFooter>
  </headerFooter>
  <rowBreaks count="2" manualBreakCount="2">
    <brk id="57" max="16383" man="1"/>
    <brk id="1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41"/>
  <sheetViews>
    <sheetView showGridLines="0" topLeftCell="A4" zoomScaleNormal="100" workbookViewId="0">
      <selection activeCell="A37" sqref="A37"/>
    </sheetView>
  </sheetViews>
  <sheetFormatPr defaultColWidth="8.75" defaultRowHeight="13.5" x14ac:dyDescent="0.15"/>
  <cols>
    <col min="1" max="1" width="98.25" style="137" bestFit="1" customWidth="1"/>
    <col min="2" max="16384" width="8.75" style="137"/>
  </cols>
  <sheetData>
    <row r="1" spans="1:1" x14ac:dyDescent="0.15">
      <c r="A1" s="136" t="s">
        <v>595</v>
      </c>
    </row>
    <row r="2" spans="1:1" x14ac:dyDescent="0.15">
      <c r="A2" s="138"/>
    </row>
    <row r="3" spans="1:1" x14ac:dyDescent="0.15">
      <c r="A3" t="s">
        <v>773</v>
      </c>
    </row>
    <row r="5" spans="1:1" x14ac:dyDescent="0.15">
      <c r="A5" s="142" t="s">
        <v>774</v>
      </c>
    </row>
    <row r="6" spans="1:1" x14ac:dyDescent="0.15">
      <c r="A6" s="142" t="s">
        <v>775</v>
      </c>
    </row>
    <row r="7" spans="1:1" x14ac:dyDescent="0.15">
      <c r="A7" s="142" t="s">
        <v>776</v>
      </c>
    </row>
    <row r="8" spans="1:1" x14ac:dyDescent="0.15">
      <c r="A8" s="142" t="s">
        <v>777</v>
      </c>
    </row>
    <row r="9" spans="1:1" x14ac:dyDescent="0.15">
      <c r="A9" s="142" t="s">
        <v>778</v>
      </c>
    </row>
    <row r="10" spans="1:1" x14ac:dyDescent="0.15">
      <c r="A10" s="142" t="s">
        <v>779</v>
      </c>
    </row>
    <row r="11" spans="1:1" x14ac:dyDescent="0.15">
      <c r="A11" s="142" t="s">
        <v>780</v>
      </c>
    </row>
    <row r="12" spans="1:1" x14ac:dyDescent="0.15">
      <c r="A12" s="142" t="s">
        <v>781</v>
      </c>
    </row>
    <row r="13" spans="1:1" x14ac:dyDescent="0.15">
      <c r="A13" s="142" t="s">
        <v>782</v>
      </c>
    </row>
    <row r="14" spans="1:1" x14ac:dyDescent="0.15">
      <c r="A14" s="142" t="s">
        <v>783</v>
      </c>
    </row>
    <row r="15" spans="1:1" x14ac:dyDescent="0.15">
      <c r="A15" s="142" t="s">
        <v>784</v>
      </c>
    </row>
    <row r="16" spans="1:1" x14ac:dyDescent="0.15">
      <c r="A16" s="142" t="s">
        <v>785</v>
      </c>
    </row>
    <row r="17" spans="1:1" x14ac:dyDescent="0.15">
      <c r="A17" s="142" t="s">
        <v>786</v>
      </c>
    </row>
    <row r="18" spans="1:1" x14ac:dyDescent="0.15">
      <c r="A18" s="142" t="s">
        <v>787</v>
      </c>
    </row>
    <row r="19" spans="1:1" x14ac:dyDescent="0.15">
      <c r="A19" s="142" t="s">
        <v>788</v>
      </c>
    </row>
    <row r="20" spans="1:1" x14ac:dyDescent="0.15">
      <c r="A20" s="142" t="s">
        <v>589</v>
      </c>
    </row>
    <row r="21" spans="1:1" x14ac:dyDescent="0.15">
      <c r="A21" s="142" t="s">
        <v>590</v>
      </c>
    </row>
    <row r="22" spans="1:1" x14ac:dyDescent="0.15">
      <c r="A22" s="142" t="s">
        <v>645</v>
      </c>
    </row>
    <row r="23" spans="1:1" x14ac:dyDescent="0.15">
      <c r="A23" s="142" t="s">
        <v>646</v>
      </c>
    </row>
    <row r="24" spans="1:1" x14ac:dyDescent="0.15">
      <c r="A24" s="142" t="s">
        <v>647</v>
      </c>
    </row>
    <row r="25" spans="1:1" x14ac:dyDescent="0.15">
      <c r="A25" s="142" t="s">
        <v>648</v>
      </c>
    </row>
    <row r="26" spans="1:1" x14ac:dyDescent="0.15">
      <c r="A26" s="142" t="s">
        <v>649</v>
      </c>
    </row>
    <row r="28" spans="1:1" x14ac:dyDescent="0.15">
      <c r="A28" t="s">
        <v>789</v>
      </c>
    </row>
    <row r="30" spans="1:1" x14ac:dyDescent="0.15">
      <c r="A30" s="142" t="s">
        <v>790</v>
      </c>
    </row>
    <row r="31" spans="1:1" x14ac:dyDescent="0.15">
      <c r="A31" s="142" t="s">
        <v>791</v>
      </c>
    </row>
    <row r="32" spans="1:1" x14ac:dyDescent="0.15">
      <c r="A32" s="139" t="s">
        <v>591</v>
      </c>
    </row>
    <row r="33" spans="1:1" x14ac:dyDescent="0.15">
      <c r="A33" s="142" t="s">
        <v>592</v>
      </c>
    </row>
    <row r="34" spans="1:1" x14ac:dyDescent="0.15">
      <c r="A34" s="142" t="s">
        <v>593</v>
      </c>
    </row>
    <row r="35" spans="1:1" x14ac:dyDescent="0.15">
      <c r="A35" s="142" t="s">
        <v>794</v>
      </c>
    </row>
    <row r="36" spans="1:1" x14ac:dyDescent="0.15">
      <c r="A36" s="140"/>
    </row>
    <row r="37" spans="1:1" x14ac:dyDescent="0.15">
      <c r="A37" s="142" t="s">
        <v>792</v>
      </c>
    </row>
    <row r="39" spans="1:1" ht="13.5" customHeight="1" x14ac:dyDescent="0.15">
      <c r="A39" s="57" t="s">
        <v>793</v>
      </c>
    </row>
    <row r="40" spans="1:1" ht="14.25" customHeight="1" x14ac:dyDescent="0.15">
      <c r="A40" s="58" t="s">
        <v>594</v>
      </c>
    </row>
    <row r="41" spans="1:1" x14ac:dyDescent="0.15">
      <c r="A41" s="59" t="s">
        <v>632</v>
      </c>
    </row>
  </sheetData>
  <phoneticPr fontId="2"/>
  <hyperlinks>
    <hyperlink ref="A5" location="'第一表～第四表'!B1" display="第一表　令和５年度　市町村民税等納税義務者数" xr:uid="{00000000-0004-0000-0100-000000000000}"/>
    <hyperlink ref="A6" location="'第一表～第四表'!W1" display="第二表　令和７年度　市町村民税の特別徴収義務者数等" xr:uid="{00000000-0004-0000-0100-000001000000}"/>
    <hyperlink ref="A7" location="'第一表～第四表'!AK1" display="第三表　令和７年度　市町村民税の所得割額等" xr:uid="{00000000-0004-0000-0100-000002000000}"/>
    <hyperlink ref="A8" location="'第一表～第四表'!ED1" display="第四表　令和７年度　市町村民税所得割の所得者別納税義務者数" xr:uid="{00000000-0004-0000-0100-000003000000}"/>
    <hyperlink ref="A9" location="'第五表～第十三表'!B1" display="第五表　令和５年度　給与所得の収入金額等" xr:uid="{00000000-0004-0000-0100-000004000000}"/>
    <hyperlink ref="A10" location="'第五表～第十三表'!K1" display="第六表　令和５年度　公的年金等に係る雑所得の収入金額等" xr:uid="{00000000-0004-0000-0100-000005000000}"/>
    <hyperlink ref="A11" location="'第五表～第十三表'!X1" display="第七表　令和５年度　所得控除等の人員等" xr:uid="{00000000-0004-0000-0100-000006000000}"/>
    <hyperlink ref="A12" location="'第五表～第十三表'!BQ1" display="第八表　令和６年度　退職所得の分離課税に係る所得割額等" xr:uid="{00000000-0004-0000-0100-000007000000}"/>
    <hyperlink ref="A13" location="'第五表～第十三表'!BX1" display="第九表　扶養親族等の人員別令和７年度納税義務者数" xr:uid="{00000000-0004-0000-0100-000008000000}"/>
    <hyperlink ref="A14" location="'第五表～第十三表'!CM1" display="第十表　令和７年度　青色申告者及び事業専従者数" xr:uid="{00000000-0004-0000-0100-000009000000}"/>
    <hyperlink ref="A15" location="'第五表～第十三表'!CW1" display="第十一表　令和６年度　市町村民税の法人税割額等" xr:uid="{00000000-0004-0000-0100-00000A000000}"/>
    <hyperlink ref="A16" location="'第五表～第十三表'!DN1" display="第十二表　令和７年度　軽自動車税の種類別課税台数（令和７年４月１日現在）" xr:uid="{00000000-0004-0000-0100-00000B000000}"/>
    <hyperlink ref="A17" location="'第五表～第十三表'!FM1" display="第十三表　令和６年度　諸税現年課税分収入済額" xr:uid="{00000000-0004-0000-0100-00000C000000}"/>
    <hyperlink ref="A18" location="'第十四表～第十五表'!B1" display="第十四表　令和４年度　市町村税の徴収に要した経費等" xr:uid="{00000000-0004-0000-0100-00000D000000}"/>
    <hyperlink ref="A19" location="'第十四表～第十五表'!AL1" display="第十五表　令和５年度　府民税の所得割額等" xr:uid="{00000000-0004-0000-0100-00000E000000}"/>
    <hyperlink ref="A20" location="'第十四表～第十五表'!AL1" display="（１）　課税標準額が７００万円以下の金額に係るもの" xr:uid="{00000000-0004-0000-0100-00000F000000}"/>
    <hyperlink ref="A21" location="'第十四表～第十五表'!CJ1" display="（２）　課税標準額が７００万円を超え１，０００万円以下の金額に係るもの" xr:uid="{00000000-0004-0000-0100-000010000000}"/>
    <hyperlink ref="A22" location="'第十四表～第十五表'!EH1" display="（３）　課税標準額が１，０００万円を超え２，０００万円以下の金額に係るもの" xr:uid="{00000000-0004-0000-0100-000011000000}"/>
    <hyperlink ref="A26" location="'第十四表～第十五表'!LV1" display="（７）　合計" xr:uid="{00000000-0004-0000-0100-000012000000}"/>
    <hyperlink ref="A30" location="'国民健康保険税（料）'!B1" display="１　令和４年度　国民健康保険の加入者の状況に関する調（令和５年３月３１日現在）" xr:uid="{00000000-0004-0000-0100-000013000000}"/>
    <hyperlink ref="A31" location="'国民健康保険税（料）'!R1" display="２　令和４年度　国民健康保険税（料）額等に関する調" xr:uid="{00000000-0004-0000-0100-000014000000}"/>
    <hyperlink ref="A32" location="'国民健康保険税（料）'!R1" display="（１）　一般被保険者世帯等（基礎課税（賦課）額に係る分）……………………………… ４２" xr:uid="{00000000-0004-0000-0100-000015000000}"/>
    <hyperlink ref="A33" location="'国民健康保険税（料）'!AM1" display="（２）　一般被保険者世帯等（後期高齢者支援金等課税（賦課）額に係る分）" xr:uid="{00000000-0004-0000-0100-000016000000}"/>
    <hyperlink ref="A34" location="'国民健康保険税（料）'!BH1" display="（３）　一般被保険者世帯等（介護納付金課税（賦課）額に係る分）" xr:uid="{00000000-0004-0000-0100-000017000000}"/>
    <hyperlink ref="A35" location="'国民健康保険税（料）'!CC1" display="３　令和６年度　国民健康保険税（料）の課税（賦課）方法等に関する調" xr:uid="{00000000-0004-0000-0100-000018000000}"/>
    <hyperlink ref="A37" location="概要!A1" display="〔３〕令和５年度　市町村税課税状況等の調の概要" xr:uid="{00000000-0004-0000-0100-000019000000}"/>
    <hyperlink ref="A23" location="'第十四表～第十五表'!GE1" display="（４）　課税標準額が２，０００万円を超え５，０００万円以下の金額に係るもの" xr:uid="{00000000-0004-0000-0100-00001A000000}"/>
    <hyperlink ref="A25" location="'第十四表～第十五表'!JY1" display="（６）　課税標準額が１億円を超える金額に係るもの" xr:uid="{00000000-0004-0000-0100-00001B000000}"/>
    <hyperlink ref="A24" location="'第十四表～第十五表'!IB1" display="（５）　課税標準額が５，０００万円を超え１億円以下の金額に係るもの" xr:uid="{00000000-0004-0000-0100-00001C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22"/>
  <sheetViews>
    <sheetView view="pageBreakPreview" zoomScale="60" zoomScaleNormal="100" workbookViewId="0">
      <selection activeCell="A7" sqref="A7"/>
    </sheetView>
  </sheetViews>
  <sheetFormatPr defaultColWidth="7.25" defaultRowHeight="33.75" customHeight="1" x14ac:dyDescent="0.3"/>
  <cols>
    <col min="1" max="26" width="3.625" style="60" customWidth="1"/>
    <col min="27" max="16384" width="7.25" style="60"/>
  </cols>
  <sheetData>
    <row r="1" spans="1:26" ht="35.1" customHeight="1" x14ac:dyDescent="0.3"/>
    <row r="2" spans="1:26" ht="35.1" customHeight="1" x14ac:dyDescent="0.3"/>
    <row r="3" spans="1:26" ht="35.1" customHeight="1" x14ac:dyDescent="0.3"/>
    <row r="4" spans="1:26" ht="35.1" customHeight="1" x14ac:dyDescent="0.3"/>
    <row r="5" spans="1:26" ht="35.1" customHeight="1" x14ac:dyDescent="0.3"/>
    <row r="6" spans="1:26" ht="35.1" customHeight="1" x14ac:dyDescent="0.3">
      <c r="A6" s="608" t="s">
        <v>718</v>
      </c>
      <c r="B6" s="608"/>
      <c r="C6" s="608"/>
      <c r="D6" s="608"/>
      <c r="E6" s="608"/>
      <c r="F6" s="608"/>
      <c r="G6" s="608"/>
      <c r="H6" s="608"/>
      <c r="I6" s="608"/>
      <c r="J6" s="608"/>
      <c r="K6" s="608"/>
      <c r="L6" s="608"/>
      <c r="M6" s="608"/>
      <c r="N6" s="608"/>
      <c r="O6" s="608"/>
      <c r="P6" s="608"/>
      <c r="Q6" s="608"/>
      <c r="R6" s="608"/>
      <c r="S6" s="608"/>
      <c r="T6" s="608"/>
      <c r="U6" s="608"/>
      <c r="V6" s="608"/>
      <c r="W6" s="608"/>
      <c r="X6" s="608"/>
      <c r="Y6" s="608"/>
      <c r="Z6" s="608"/>
    </row>
    <row r="7" spans="1:26" ht="35.1" customHeight="1" x14ac:dyDescent="0.3"/>
    <row r="8" spans="1:26" ht="35.1" customHeight="1" x14ac:dyDescent="0.3"/>
    <row r="9" spans="1:26" ht="35.1" customHeight="1" x14ac:dyDescent="0.3"/>
    <row r="10" spans="1:26" ht="35.1" customHeight="1" x14ac:dyDescent="0.3"/>
    <row r="11" spans="1:26" ht="35.1" customHeight="1" x14ac:dyDescent="0.3"/>
    <row r="12" spans="1:26" ht="35.1" customHeight="1" x14ac:dyDescent="0.3"/>
    <row r="13" spans="1:26" ht="35.1" customHeight="1" x14ac:dyDescent="0.3"/>
    <row r="14" spans="1:26" ht="35.1" customHeight="1" x14ac:dyDescent="0.3"/>
    <row r="15" spans="1:26" ht="35.1" customHeight="1" x14ac:dyDescent="0.3"/>
    <row r="16" spans="1:26" ht="35.1" customHeight="1" x14ac:dyDescent="0.3"/>
    <row r="17" ht="35.1" customHeight="1" x14ac:dyDescent="0.3"/>
    <row r="18" ht="35.1" customHeight="1" x14ac:dyDescent="0.3"/>
    <row r="19" ht="35.1" customHeight="1" x14ac:dyDescent="0.3"/>
    <row r="20" ht="35.1" customHeight="1" x14ac:dyDescent="0.3"/>
    <row r="21" ht="35.1" customHeight="1" x14ac:dyDescent="0.3"/>
    <row r="22" ht="35.1" customHeight="1" x14ac:dyDescent="0.3"/>
  </sheetData>
  <mergeCells count="1">
    <mergeCell ref="A6:Z6"/>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D40"/>
  <sheetViews>
    <sheetView showGridLines="0" view="pageBreakPreview" zoomScaleNormal="170" zoomScaleSheetLayoutView="100" zoomScalePageLayoutView="150" workbookViewId="0">
      <selection activeCell="AW8" sqref="AW8"/>
    </sheetView>
  </sheetViews>
  <sheetFormatPr defaultColWidth="9" defaultRowHeight="13.5" x14ac:dyDescent="0.15"/>
  <cols>
    <col min="1" max="1" width="2.875" style="3" customWidth="1"/>
    <col min="2" max="2" width="14" style="3" customWidth="1"/>
    <col min="3" max="3" width="13" style="3" customWidth="1"/>
    <col min="4" max="4" width="13.375" style="3" customWidth="1"/>
    <col min="5" max="16" width="11.875" style="3" customWidth="1"/>
    <col min="17" max="18" width="13.125" style="3" customWidth="1"/>
    <col min="19" max="20" width="11.875" style="3" customWidth="1"/>
    <col min="21" max="22" width="1.625" style="3" customWidth="1"/>
    <col min="23" max="23" width="13.625" style="3" customWidth="1"/>
    <col min="24" max="24" width="11.875" style="3" customWidth="1"/>
    <col min="25" max="26" width="12.75" style="3" customWidth="1"/>
    <col min="27" max="27" width="12.875" style="3" customWidth="1"/>
    <col min="28" max="28" width="11.875" style="3" customWidth="1"/>
    <col min="29" max="29" width="12.125" style="3" bestFit="1" customWidth="1"/>
    <col min="30" max="30" width="13.625" style="3" customWidth="1"/>
    <col min="31" max="31" width="11.875" style="3" customWidth="1"/>
    <col min="32" max="33" width="12.75" style="3" customWidth="1"/>
    <col min="34" max="34" width="12.875" style="3" customWidth="1"/>
    <col min="35" max="35" width="11.875" style="3" customWidth="1"/>
    <col min="36" max="36" width="12.125" style="3" bestFit="1" customWidth="1"/>
    <col min="37" max="37" width="13.625" style="3" customWidth="1"/>
    <col min="38" max="49" width="12.875" style="3" customWidth="1"/>
    <col min="50" max="50" width="13.625" style="3" customWidth="1"/>
    <col min="51" max="52" width="12.875" style="3" customWidth="1"/>
    <col min="53" max="57" width="12.625" style="3" customWidth="1"/>
    <col min="58" max="58" width="12.875" style="3" customWidth="1"/>
    <col min="59" max="62" width="12.625" style="3" customWidth="1"/>
    <col min="63" max="64" width="1.625" style="3" customWidth="1"/>
    <col min="65" max="65" width="13.625" style="3" customWidth="1"/>
    <col min="66" max="66" width="12.625" style="3" customWidth="1"/>
    <col min="67" max="67" width="12.875" style="3" customWidth="1"/>
    <col min="68" max="69" width="12.625" style="3" customWidth="1"/>
    <col min="70" max="71" width="12.625" style="5" customWidth="1"/>
    <col min="72" max="77" width="12.75" style="3" customWidth="1"/>
    <col min="78" max="79" width="1.625" style="3" customWidth="1"/>
    <col min="80" max="80" width="13.625" style="3" customWidth="1"/>
    <col min="81" max="81" width="12.75" style="5" customWidth="1"/>
    <col min="82" max="87" width="11.875" style="5" customWidth="1"/>
    <col min="88" max="93" width="12.875" style="3" customWidth="1"/>
    <col min="94" max="94" width="13.625" style="3" customWidth="1"/>
    <col min="95" max="96" width="12.875" style="3" customWidth="1"/>
    <col min="97" max="97" width="12.875" style="5" customWidth="1"/>
    <col min="98" max="106" width="12.875" style="3" customWidth="1"/>
    <col min="107" max="107" width="13.625" style="3" customWidth="1"/>
    <col min="108" max="119" width="12.875" style="3" customWidth="1"/>
    <col min="120" max="120" width="13.625" style="3" customWidth="1"/>
    <col min="121" max="133" width="12.875" style="3" customWidth="1"/>
    <col min="134" max="134" width="13.625" style="3" customWidth="1"/>
    <col min="135" max="152" width="12.875" style="3" customWidth="1"/>
    <col min="153" max="16384" width="9" style="3"/>
  </cols>
  <sheetData>
    <row r="1" spans="2:152" ht="22.5" customHeight="1" x14ac:dyDescent="0.15">
      <c r="B1" s="141" t="s">
        <v>719</v>
      </c>
      <c r="W1" s="141" t="s">
        <v>731</v>
      </c>
      <c r="AK1" s="141" t="s">
        <v>732</v>
      </c>
      <c r="AX1" s="141" t="s">
        <v>733</v>
      </c>
      <c r="BM1" s="141" t="s">
        <v>733</v>
      </c>
      <c r="CB1" s="141" t="s">
        <v>733</v>
      </c>
      <c r="CP1" s="141" t="s">
        <v>734</v>
      </c>
      <c r="DC1" s="141" t="s">
        <v>735</v>
      </c>
      <c r="DP1" s="141" t="s">
        <v>736</v>
      </c>
      <c r="ED1" s="141" t="s">
        <v>737</v>
      </c>
    </row>
    <row r="2" spans="2:152" ht="22.5" customHeight="1" thickBot="1" x14ac:dyDescent="0.2">
      <c r="B2" s="13"/>
      <c r="C2" s="13"/>
      <c r="D2" s="13"/>
      <c r="E2" s="13"/>
      <c r="W2" s="3" t="s">
        <v>419</v>
      </c>
      <c r="AD2" s="3" t="s">
        <v>420</v>
      </c>
      <c r="BJ2" s="14" t="s">
        <v>209</v>
      </c>
      <c r="BK2" s="14"/>
      <c r="BL2" s="14"/>
      <c r="BY2" s="14" t="s">
        <v>209</v>
      </c>
      <c r="BZ2" s="14"/>
      <c r="CA2" s="14"/>
      <c r="CO2" s="14" t="s">
        <v>209</v>
      </c>
      <c r="DB2" s="14" t="s">
        <v>209</v>
      </c>
      <c r="DO2" s="14" t="s">
        <v>209</v>
      </c>
      <c r="DP2" s="13"/>
      <c r="DV2" s="14"/>
      <c r="DY2" s="13"/>
      <c r="DZ2" s="13"/>
      <c r="EA2" s="13"/>
      <c r="EC2" s="14" t="s">
        <v>209</v>
      </c>
      <c r="ED2" s="13"/>
      <c r="EG2" s="13"/>
      <c r="EH2" s="13"/>
      <c r="EI2" s="13"/>
      <c r="EP2" s="14"/>
      <c r="EV2" s="14" t="s">
        <v>215</v>
      </c>
    </row>
    <row r="3" spans="2:152" ht="14.25" customHeight="1" x14ac:dyDescent="0.15">
      <c r="B3" s="744" t="s">
        <v>185</v>
      </c>
      <c r="C3" s="675" t="s">
        <v>194</v>
      </c>
      <c r="D3" s="616"/>
      <c r="E3" s="660"/>
      <c r="F3" s="615" t="s">
        <v>513</v>
      </c>
      <c r="G3" s="616"/>
      <c r="H3" s="616"/>
      <c r="I3" s="616"/>
      <c r="J3" s="616"/>
      <c r="K3" s="616"/>
      <c r="L3" s="616"/>
      <c r="M3" s="616"/>
      <c r="N3" s="616"/>
      <c r="O3" s="616"/>
      <c r="P3" s="753" t="s">
        <v>449</v>
      </c>
      <c r="Q3" s="615" t="s">
        <v>197</v>
      </c>
      <c r="R3" s="660"/>
      <c r="S3" s="152"/>
      <c r="T3" s="152"/>
      <c r="U3" s="37"/>
      <c r="V3" s="38"/>
      <c r="W3" s="655" t="s">
        <v>185</v>
      </c>
      <c r="X3" s="658" t="s">
        <v>306</v>
      </c>
      <c r="Y3" s="615" t="s">
        <v>201</v>
      </c>
      <c r="Z3" s="660"/>
      <c r="AA3" s="662" t="s">
        <v>202</v>
      </c>
      <c r="AB3" s="615" t="s">
        <v>203</v>
      </c>
      <c r="AC3" s="624"/>
      <c r="AD3" s="655" t="s">
        <v>185</v>
      </c>
      <c r="AE3" s="658" t="s">
        <v>306</v>
      </c>
      <c r="AF3" s="615" t="s">
        <v>201</v>
      </c>
      <c r="AG3" s="660"/>
      <c r="AH3" s="662" t="s">
        <v>202</v>
      </c>
      <c r="AI3" s="615" t="s">
        <v>203</v>
      </c>
      <c r="AJ3" s="624"/>
      <c r="AK3" s="655" t="s">
        <v>185</v>
      </c>
      <c r="AL3" s="731" t="s">
        <v>307</v>
      </c>
      <c r="AM3" s="634"/>
      <c r="AN3" s="634"/>
      <c r="AO3" s="634"/>
      <c r="AP3" s="634"/>
      <c r="AQ3" s="634"/>
      <c r="AR3" s="634" t="s">
        <v>514</v>
      </c>
      <c r="AS3" s="634"/>
      <c r="AT3" s="634"/>
      <c r="AU3" s="634"/>
      <c r="AV3" s="634"/>
      <c r="AW3" s="635"/>
      <c r="AX3" s="655" t="s">
        <v>185</v>
      </c>
      <c r="AY3" s="153"/>
      <c r="AZ3" s="154"/>
      <c r="BA3" s="154"/>
      <c r="BB3" s="154"/>
      <c r="BC3" s="154"/>
      <c r="BD3" s="143"/>
      <c r="BE3" s="615" t="s">
        <v>310</v>
      </c>
      <c r="BF3" s="616"/>
      <c r="BG3" s="616"/>
      <c r="BH3" s="616"/>
      <c r="BI3" s="616"/>
      <c r="BJ3" s="616"/>
      <c r="BK3" s="97"/>
      <c r="BL3" s="98"/>
      <c r="BM3" s="655" t="s">
        <v>185</v>
      </c>
      <c r="BN3" s="675" t="s">
        <v>210</v>
      </c>
      <c r="BO3" s="616"/>
      <c r="BP3" s="616"/>
      <c r="BQ3" s="616"/>
      <c r="BR3" s="616"/>
      <c r="BS3" s="660"/>
      <c r="BT3" s="615" t="s">
        <v>450</v>
      </c>
      <c r="BU3" s="616"/>
      <c r="BV3" s="616"/>
      <c r="BW3" s="616"/>
      <c r="BX3" s="616"/>
      <c r="BY3" s="624"/>
      <c r="BZ3" s="97"/>
      <c r="CA3" s="98"/>
      <c r="CB3" s="655" t="s">
        <v>185</v>
      </c>
      <c r="CC3" s="675" t="s">
        <v>312</v>
      </c>
      <c r="CD3" s="616"/>
      <c r="CE3" s="616"/>
      <c r="CF3" s="616"/>
      <c r="CG3" s="616"/>
      <c r="CH3" s="616"/>
      <c r="CI3" s="660"/>
      <c r="CJ3" s="615" t="s">
        <v>515</v>
      </c>
      <c r="CK3" s="616"/>
      <c r="CL3" s="616"/>
      <c r="CM3" s="616"/>
      <c r="CN3" s="616"/>
      <c r="CO3" s="624"/>
      <c r="CP3" s="655" t="s">
        <v>185</v>
      </c>
      <c r="CQ3" s="675" t="s">
        <v>313</v>
      </c>
      <c r="CR3" s="616"/>
      <c r="CS3" s="616"/>
      <c r="CT3" s="616"/>
      <c r="CU3" s="616"/>
      <c r="CV3" s="660"/>
      <c r="CW3" s="615" t="s">
        <v>314</v>
      </c>
      <c r="CX3" s="616"/>
      <c r="CY3" s="616"/>
      <c r="CZ3" s="616"/>
      <c r="DA3" s="616"/>
      <c r="DB3" s="624"/>
      <c r="DC3" s="655" t="s">
        <v>185</v>
      </c>
      <c r="DD3" s="675" t="s">
        <v>212</v>
      </c>
      <c r="DE3" s="616"/>
      <c r="DF3" s="616"/>
      <c r="DG3" s="616"/>
      <c r="DH3" s="616"/>
      <c r="DI3" s="660"/>
      <c r="DJ3" s="720" t="s">
        <v>720</v>
      </c>
      <c r="DK3" s="616"/>
      <c r="DL3" s="616"/>
      <c r="DM3" s="616"/>
      <c r="DN3" s="616"/>
      <c r="DO3" s="624"/>
      <c r="DP3" s="655" t="s">
        <v>185</v>
      </c>
      <c r="DQ3" s="615" t="s">
        <v>451</v>
      </c>
      <c r="DR3" s="616"/>
      <c r="DS3" s="616"/>
      <c r="DT3" s="616"/>
      <c r="DU3" s="616"/>
      <c r="DV3" s="624"/>
      <c r="DW3" s="675" t="s">
        <v>315</v>
      </c>
      <c r="DX3" s="616"/>
      <c r="DY3" s="616"/>
      <c r="DZ3" s="616"/>
      <c r="EA3" s="616"/>
      <c r="EB3" s="616"/>
      <c r="EC3" s="624"/>
      <c r="ED3" s="655" t="s">
        <v>185</v>
      </c>
      <c r="EE3" s="675" t="s">
        <v>317</v>
      </c>
      <c r="EF3" s="616"/>
      <c r="EG3" s="660"/>
      <c r="EH3" s="615" t="s">
        <v>318</v>
      </c>
      <c r="EI3" s="616"/>
      <c r="EJ3" s="660"/>
      <c r="EK3" s="615" t="s">
        <v>319</v>
      </c>
      <c r="EL3" s="616"/>
      <c r="EM3" s="660"/>
      <c r="EN3" s="615" t="s">
        <v>320</v>
      </c>
      <c r="EO3" s="616"/>
      <c r="EP3" s="616"/>
      <c r="EQ3" s="697" t="s">
        <v>216</v>
      </c>
      <c r="ER3" s="698"/>
      <c r="ES3" s="699"/>
      <c r="ET3" s="689" t="s">
        <v>196</v>
      </c>
      <c r="EU3" s="690"/>
      <c r="EV3" s="691"/>
    </row>
    <row r="4" spans="2:152" x14ac:dyDescent="0.15">
      <c r="B4" s="745"/>
      <c r="C4" s="676"/>
      <c r="D4" s="618"/>
      <c r="E4" s="661"/>
      <c r="F4" s="617"/>
      <c r="G4" s="618"/>
      <c r="H4" s="618"/>
      <c r="I4" s="618"/>
      <c r="J4" s="618"/>
      <c r="K4" s="618"/>
      <c r="L4" s="618"/>
      <c r="M4" s="618"/>
      <c r="N4" s="618"/>
      <c r="O4" s="618"/>
      <c r="P4" s="613"/>
      <c r="Q4" s="617"/>
      <c r="R4" s="661"/>
      <c r="S4" s="629" t="s">
        <v>452</v>
      </c>
      <c r="T4" s="629" t="s">
        <v>705</v>
      </c>
      <c r="U4" s="39"/>
      <c r="V4" s="40"/>
      <c r="W4" s="656"/>
      <c r="X4" s="659"/>
      <c r="Y4" s="617"/>
      <c r="Z4" s="661"/>
      <c r="AA4" s="663"/>
      <c r="AB4" s="617"/>
      <c r="AC4" s="625"/>
      <c r="AD4" s="656"/>
      <c r="AE4" s="659"/>
      <c r="AF4" s="617"/>
      <c r="AG4" s="661"/>
      <c r="AH4" s="663"/>
      <c r="AI4" s="617"/>
      <c r="AJ4" s="625"/>
      <c r="AK4" s="656"/>
      <c r="AL4" s="732"/>
      <c r="AM4" s="636"/>
      <c r="AN4" s="636"/>
      <c r="AO4" s="636"/>
      <c r="AP4" s="636"/>
      <c r="AQ4" s="636"/>
      <c r="AR4" s="636"/>
      <c r="AS4" s="636"/>
      <c r="AT4" s="636"/>
      <c r="AU4" s="636"/>
      <c r="AV4" s="636"/>
      <c r="AW4" s="637"/>
      <c r="AX4" s="656"/>
      <c r="AY4" s="743" t="s">
        <v>309</v>
      </c>
      <c r="AZ4" s="742" t="s">
        <v>453</v>
      </c>
      <c r="BA4" s="619" t="s">
        <v>596</v>
      </c>
      <c r="BB4" s="619" t="s">
        <v>597</v>
      </c>
      <c r="BC4" s="619" t="s">
        <v>598</v>
      </c>
      <c r="BD4" s="619" t="s">
        <v>611</v>
      </c>
      <c r="BE4" s="617"/>
      <c r="BF4" s="618"/>
      <c r="BG4" s="618"/>
      <c r="BH4" s="618"/>
      <c r="BI4" s="618"/>
      <c r="BJ4" s="618"/>
      <c r="BK4" s="97"/>
      <c r="BL4" s="98"/>
      <c r="BM4" s="656"/>
      <c r="BN4" s="676"/>
      <c r="BO4" s="618"/>
      <c r="BP4" s="618"/>
      <c r="BQ4" s="618"/>
      <c r="BR4" s="618"/>
      <c r="BS4" s="661"/>
      <c r="BT4" s="617"/>
      <c r="BU4" s="618"/>
      <c r="BV4" s="618"/>
      <c r="BW4" s="618"/>
      <c r="BX4" s="618"/>
      <c r="BY4" s="625"/>
      <c r="BZ4" s="97"/>
      <c r="CA4" s="98"/>
      <c r="CB4" s="656"/>
      <c r="CC4" s="676"/>
      <c r="CD4" s="618"/>
      <c r="CE4" s="618"/>
      <c r="CF4" s="618"/>
      <c r="CG4" s="618"/>
      <c r="CH4" s="618"/>
      <c r="CI4" s="661"/>
      <c r="CJ4" s="617"/>
      <c r="CK4" s="618"/>
      <c r="CL4" s="618"/>
      <c r="CM4" s="618"/>
      <c r="CN4" s="618"/>
      <c r="CO4" s="625"/>
      <c r="CP4" s="656"/>
      <c r="CQ4" s="676"/>
      <c r="CR4" s="618"/>
      <c r="CS4" s="618"/>
      <c r="CT4" s="618"/>
      <c r="CU4" s="618"/>
      <c r="CV4" s="661"/>
      <c r="CW4" s="617"/>
      <c r="CX4" s="618"/>
      <c r="CY4" s="618"/>
      <c r="CZ4" s="618"/>
      <c r="DA4" s="618"/>
      <c r="DB4" s="625"/>
      <c r="DC4" s="656"/>
      <c r="DD4" s="676"/>
      <c r="DE4" s="618"/>
      <c r="DF4" s="618"/>
      <c r="DG4" s="618"/>
      <c r="DH4" s="618"/>
      <c r="DI4" s="661"/>
      <c r="DJ4" s="617"/>
      <c r="DK4" s="618"/>
      <c r="DL4" s="618"/>
      <c r="DM4" s="618"/>
      <c r="DN4" s="618"/>
      <c r="DO4" s="625"/>
      <c r="DP4" s="656"/>
      <c r="DQ4" s="617"/>
      <c r="DR4" s="618"/>
      <c r="DS4" s="618"/>
      <c r="DT4" s="618"/>
      <c r="DU4" s="618"/>
      <c r="DV4" s="625"/>
      <c r="DW4" s="676"/>
      <c r="DX4" s="618"/>
      <c r="DY4" s="618"/>
      <c r="DZ4" s="618"/>
      <c r="EA4" s="618"/>
      <c r="EB4" s="618"/>
      <c r="EC4" s="625"/>
      <c r="ED4" s="656"/>
      <c r="EE4" s="676"/>
      <c r="EF4" s="618"/>
      <c r="EG4" s="661"/>
      <c r="EH4" s="617"/>
      <c r="EI4" s="618"/>
      <c r="EJ4" s="661"/>
      <c r="EK4" s="617"/>
      <c r="EL4" s="618"/>
      <c r="EM4" s="661"/>
      <c r="EN4" s="617"/>
      <c r="EO4" s="618"/>
      <c r="EP4" s="618"/>
      <c r="EQ4" s="700"/>
      <c r="ER4" s="701"/>
      <c r="ES4" s="702"/>
      <c r="ET4" s="692"/>
      <c r="EU4" s="693"/>
      <c r="EV4" s="694"/>
    </row>
    <row r="5" spans="2:152" ht="14.25" customHeight="1" x14ac:dyDescent="0.15">
      <c r="B5" s="745"/>
      <c r="C5" s="659" t="s">
        <v>195</v>
      </c>
      <c r="D5" s="613" t="s">
        <v>325</v>
      </c>
      <c r="E5" s="627" t="s">
        <v>196</v>
      </c>
      <c r="F5" s="613" t="s">
        <v>454</v>
      </c>
      <c r="G5" s="611" t="s">
        <v>455</v>
      </c>
      <c r="H5" s="613" t="s">
        <v>456</v>
      </c>
      <c r="I5" s="613" t="s">
        <v>457</v>
      </c>
      <c r="J5" s="611" t="s">
        <v>458</v>
      </c>
      <c r="K5" s="613" t="s">
        <v>459</v>
      </c>
      <c r="L5" s="611" t="s">
        <v>460</v>
      </c>
      <c r="M5" s="613" t="s">
        <v>461</v>
      </c>
      <c r="N5" s="751" t="s">
        <v>499</v>
      </c>
      <c r="O5" s="747" t="s">
        <v>196</v>
      </c>
      <c r="P5" s="613"/>
      <c r="Q5" s="155" t="s">
        <v>462</v>
      </c>
      <c r="R5" s="155" t="s">
        <v>463</v>
      </c>
      <c r="S5" s="629"/>
      <c r="T5" s="629"/>
      <c r="U5" s="39"/>
      <c r="V5" s="40"/>
      <c r="W5" s="656"/>
      <c r="X5" s="659"/>
      <c r="Y5" s="626" t="s">
        <v>462</v>
      </c>
      <c r="Z5" s="626" t="s">
        <v>464</v>
      </c>
      <c r="AA5" s="627" t="s">
        <v>465</v>
      </c>
      <c r="AB5" s="613" t="s">
        <v>466</v>
      </c>
      <c r="AC5" s="628" t="s">
        <v>467</v>
      </c>
      <c r="AD5" s="656"/>
      <c r="AE5" s="659"/>
      <c r="AF5" s="626" t="s">
        <v>462</v>
      </c>
      <c r="AG5" s="626" t="s">
        <v>464</v>
      </c>
      <c r="AH5" s="627" t="s">
        <v>465</v>
      </c>
      <c r="AI5" s="613" t="s">
        <v>466</v>
      </c>
      <c r="AJ5" s="628" t="s">
        <v>467</v>
      </c>
      <c r="AK5" s="656"/>
      <c r="AL5" s="733" t="s">
        <v>204</v>
      </c>
      <c r="AM5" s="641" t="s">
        <v>205</v>
      </c>
      <c r="AN5" s="685" t="s">
        <v>206</v>
      </c>
      <c r="AO5" s="645" t="s">
        <v>207</v>
      </c>
      <c r="AP5" s="738" t="s">
        <v>308</v>
      </c>
      <c r="AQ5" s="681" t="s">
        <v>196</v>
      </c>
      <c r="AR5" s="638" t="s">
        <v>204</v>
      </c>
      <c r="AS5" s="641" t="s">
        <v>205</v>
      </c>
      <c r="AT5" s="643" t="s">
        <v>206</v>
      </c>
      <c r="AU5" s="645" t="s">
        <v>207</v>
      </c>
      <c r="AV5" s="737" t="s">
        <v>308</v>
      </c>
      <c r="AW5" s="740" t="s">
        <v>196</v>
      </c>
      <c r="AX5" s="656"/>
      <c r="AY5" s="743"/>
      <c r="AZ5" s="742"/>
      <c r="BA5" s="620"/>
      <c r="BB5" s="620"/>
      <c r="BC5" s="620"/>
      <c r="BD5" s="620"/>
      <c r="BE5" s="638" t="s">
        <v>204</v>
      </c>
      <c r="BF5" s="684" t="s">
        <v>205</v>
      </c>
      <c r="BG5" s="685" t="s">
        <v>206</v>
      </c>
      <c r="BH5" s="645" t="s">
        <v>207</v>
      </c>
      <c r="BI5" s="729" t="s">
        <v>208</v>
      </c>
      <c r="BJ5" s="686" t="s">
        <v>196</v>
      </c>
      <c r="BK5" s="131"/>
      <c r="BL5" s="132"/>
      <c r="BM5" s="656"/>
      <c r="BN5" s="733" t="s">
        <v>204</v>
      </c>
      <c r="BO5" s="641" t="s">
        <v>205</v>
      </c>
      <c r="BP5" s="643" t="s">
        <v>206</v>
      </c>
      <c r="BQ5" s="646" t="s">
        <v>207</v>
      </c>
      <c r="BR5" s="729" t="s">
        <v>311</v>
      </c>
      <c r="BS5" s="735" t="s">
        <v>196</v>
      </c>
      <c r="BT5" s="679" t="s">
        <v>204</v>
      </c>
      <c r="BU5" s="630" t="s">
        <v>205</v>
      </c>
      <c r="BV5" s="632" t="s">
        <v>206</v>
      </c>
      <c r="BW5" s="648" t="s">
        <v>207</v>
      </c>
      <c r="BX5" s="653" t="s">
        <v>208</v>
      </c>
      <c r="BY5" s="650" t="s">
        <v>196</v>
      </c>
      <c r="BZ5" s="133"/>
      <c r="CA5" s="134"/>
      <c r="CB5" s="656"/>
      <c r="CC5" s="715" t="s">
        <v>211</v>
      </c>
      <c r="CD5" s="717" t="s">
        <v>469</v>
      </c>
      <c r="CE5" s="717" t="s">
        <v>468</v>
      </c>
      <c r="CF5" s="621" t="s">
        <v>613</v>
      </c>
      <c r="CG5" s="621" t="s">
        <v>614</v>
      </c>
      <c r="CH5" s="621" t="s">
        <v>627</v>
      </c>
      <c r="CI5" s="621" t="s">
        <v>612</v>
      </c>
      <c r="CJ5" s="723" t="s">
        <v>204</v>
      </c>
      <c r="CK5" s="723" t="s">
        <v>205</v>
      </c>
      <c r="CL5" s="723" t="s">
        <v>206</v>
      </c>
      <c r="CM5" s="726" t="s">
        <v>207</v>
      </c>
      <c r="CN5" s="722" t="s">
        <v>208</v>
      </c>
      <c r="CO5" s="666" t="s">
        <v>196</v>
      </c>
      <c r="CP5" s="656"/>
      <c r="CQ5" s="677" t="s">
        <v>204</v>
      </c>
      <c r="CR5" s="679" t="s">
        <v>205</v>
      </c>
      <c r="CS5" s="679" t="s">
        <v>206</v>
      </c>
      <c r="CT5" s="670" t="s">
        <v>207</v>
      </c>
      <c r="CU5" s="653" t="s">
        <v>208</v>
      </c>
      <c r="CV5" s="664" t="s">
        <v>196</v>
      </c>
      <c r="CW5" s="721" t="s">
        <v>204</v>
      </c>
      <c r="CX5" s="721" t="s">
        <v>205</v>
      </c>
      <c r="CY5" s="721" t="s">
        <v>206</v>
      </c>
      <c r="CZ5" s="669" t="s">
        <v>207</v>
      </c>
      <c r="DA5" s="653" t="s">
        <v>208</v>
      </c>
      <c r="DB5" s="672" t="s">
        <v>196</v>
      </c>
      <c r="DC5" s="656"/>
      <c r="DD5" s="677" t="s">
        <v>204</v>
      </c>
      <c r="DE5" s="679" t="s">
        <v>205</v>
      </c>
      <c r="DF5" s="679" t="s">
        <v>206</v>
      </c>
      <c r="DG5" s="670" t="s">
        <v>207</v>
      </c>
      <c r="DH5" s="653" t="s">
        <v>208</v>
      </c>
      <c r="DI5" s="679" t="s">
        <v>196</v>
      </c>
      <c r="DJ5" s="679" t="s">
        <v>204</v>
      </c>
      <c r="DK5" s="679" t="s">
        <v>205</v>
      </c>
      <c r="DL5" s="679" t="s">
        <v>206</v>
      </c>
      <c r="DM5" s="670" t="s">
        <v>207</v>
      </c>
      <c r="DN5" s="653" t="s">
        <v>208</v>
      </c>
      <c r="DO5" s="709" t="s">
        <v>196</v>
      </c>
      <c r="DP5" s="656"/>
      <c r="DQ5" s="679" t="s">
        <v>204</v>
      </c>
      <c r="DR5" s="679" t="s">
        <v>205</v>
      </c>
      <c r="DS5" s="679" t="s">
        <v>206</v>
      </c>
      <c r="DT5" s="670" t="s">
        <v>207</v>
      </c>
      <c r="DU5" s="653" t="s">
        <v>208</v>
      </c>
      <c r="DV5" s="709" t="s">
        <v>196</v>
      </c>
      <c r="DW5" s="677" t="s">
        <v>204</v>
      </c>
      <c r="DX5" s="679" t="s">
        <v>205</v>
      </c>
      <c r="DY5" s="679" t="s">
        <v>206</v>
      </c>
      <c r="DZ5" s="670" t="s">
        <v>207</v>
      </c>
      <c r="EA5" s="653" t="s">
        <v>208</v>
      </c>
      <c r="EB5" s="713" t="s">
        <v>196</v>
      </c>
      <c r="EC5" s="156"/>
      <c r="ED5" s="656"/>
      <c r="EE5" s="707" t="s">
        <v>213</v>
      </c>
      <c r="EF5" s="639" t="s">
        <v>214</v>
      </c>
      <c r="EG5" s="703" t="s">
        <v>196</v>
      </c>
      <c r="EH5" s="639" t="s">
        <v>213</v>
      </c>
      <c r="EI5" s="639" t="s">
        <v>214</v>
      </c>
      <c r="EJ5" s="695" t="s">
        <v>196</v>
      </c>
      <c r="EK5" s="639" t="s">
        <v>213</v>
      </c>
      <c r="EL5" s="639" t="s">
        <v>214</v>
      </c>
      <c r="EM5" s="695" t="s">
        <v>196</v>
      </c>
      <c r="EN5" s="639" t="s">
        <v>213</v>
      </c>
      <c r="EO5" s="639" t="s">
        <v>214</v>
      </c>
      <c r="EP5" s="703" t="s">
        <v>196</v>
      </c>
      <c r="EQ5" s="639" t="s">
        <v>213</v>
      </c>
      <c r="ER5" s="639" t="s">
        <v>214</v>
      </c>
      <c r="ES5" s="695" t="s">
        <v>196</v>
      </c>
      <c r="ET5" s="639" t="s">
        <v>213</v>
      </c>
      <c r="EU5" s="639" t="s">
        <v>214</v>
      </c>
      <c r="EV5" s="705" t="s">
        <v>196</v>
      </c>
    </row>
    <row r="6" spans="2:152" x14ac:dyDescent="0.15">
      <c r="B6" s="745"/>
      <c r="C6" s="659"/>
      <c r="D6" s="613"/>
      <c r="E6" s="627"/>
      <c r="F6" s="613"/>
      <c r="G6" s="611"/>
      <c r="H6" s="613"/>
      <c r="I6" s="613"/>
      <c r="J6" s="611"/>
      <c r="K6" s="613"/>
      <c r="L6" s="611"/>
      <c r="M6" s="613"/>
      <c r="N6" s="751"/>
      <c r="O6" s="747"/>
      <c r="P6" s="613"/>
      <c r="Q6" s="157"/>
      <c r="R6" s="158" t="s">
        <v>198</v>
      </c>
      <c r="S6" s="629"/>
      <c r="T6" s="629"/>
      <c r="U6" s="39"/>
      <c r="V6" s="40"/>
      <c r="W6" s="656"/>
      <c r="X6" s="659"/>
      <c r="Y6" s="613"/>
      <c r="Z6" s="613"/>
      <c r="AA6" s="627"/>
      <c r="AB6" s="613"/>
      <c r="AC6" s="629"/>
      <c r="AD6" s="656"/>
      <c r="AE6" s="659"/>
      <c r="AF6" s="613"/>
      <c r="AG6" s="613"/>
      <c r="AH6" s="627"/>
      <c r="AI6" s="613"/>
      <c r="AJ6" s="629"/>
      <c r="AK6" s="656"/>
      <c r="AL6" s="733"/>
      <c r="AM6" s="641"/>
      <c r="AN6" s="643"/>
      <c r="AO6" s="646"/>
      <c r="AP6" s="738"/>
      <c r="AQ6" s="682"/>
      <c r="AR6" s="639"/>
      <c r="AS6" s="641"/>
      <c r="AT6" s="643"/>
      <c r="AU6" s="646"/>
      <c r="AV6" s="738"/>
      <c r="AW6" s="740"/>
      <c r="AX6" s="656"/>
      <c r="AY6" s="743"/>
      <c r="AZ6" s="742"/>
      <c r="BA6" s="620"/>
      <c r="BB6" s="620"/>
      <c r="BC6" s="620"/>
      <c r="BD6" s="620"/>
      <c r="BE6" s="639"/>
      <c r="BF6" s="641"/>
      <c r="BG6" s="643"/>
      <c r="BH6" s="646"/>
      <c r="BI6" s="729"/>
      <c r="BJ6" s="687"/>
      <c r="BK6" s="131"/>
      <c r="BL6" s="132"/>
      <c r="BM6" s="656"/>
      <c r="BN6" s="733"/>
      <c r="BO6" s="641"/>
      <c r="BP6" s="643"/>
      <c r="BQ6" s="646"/>
      <c r="BR6" s="729"/>
      <c r="BS6" s="735"/>
      <c r="BT6" s="679"/>
      <c r="BU6" s="630"/>
      <c r="BV6" s="632"/>
      <c r="BW6" s="648"/>
      <c r="BX6" s="653"/>
      <c r="BY6" s="651"/>
      <c r="BZ6" s="133"/>
      <c r="CA6" s="134"/>
      <c r="CB6" s="656"/>
      <c r="CC6" s="715"/>
      <c r="CD6" s="718"/>
      <c r="CE6" s="718"/>
      <c r="CF6" s="622"/>
      <c r="CG6" s="622"/>
      <c r="CH6" s="622"/>
      <c r="CI6" s="622"/>
      <c r="CJ6" s="724"/>
      <c r="CK6" s="724"/>
      <c r="CL6" s="724"/>
      <c r="CM6" s="727"/>
      <c r="CN6" s="653"/>
      <c r="CO6" s="667"/>
      <c r="CP6" s="656"/>
      <c r="CQ6" s="677"/>
      <c r="CR6" s="679"/>
      <c r="CS6" s="679"/>
      <c r="CT6" s="670"/>
      <c r="CU6" s="653"/>
      <c r="CV6" s="664"/>
      <c r="CW6" s="679"/>
      <c r="CX6" s="679"/>
      <c r="CY6" s="679"/>
      <c r="CZ6" s="670"/>
      <c r="DA6" s="653"/>
      <c r="DB6" s="673"/>
      <c r="DC6" s="656"/>
      <c r="DD6" s="677"/>
      <c r="DE6" s="679"/>
      <c r="DF6" s="679"/>
      <c r="DG6" s="670"/>
      <c r="DH6" s="653"/>
      <c r="DI6" s="679"/>
      <c r="DJ6" s="679"/>
      <c r="DK6" s="679"/>
      <c r="DL6" s="679"/>
      <c r="DM6" s="670"/>
      <c r="DN6" s="653"/>
      <c r="DO6" s="709"/>
      <c r="DP6" s="656"/>
      <c r="DQ6" s="679"/>
      <c r="DR6" s="679"/>
      <c r="DS6" s="679"/>
      <c r="DT6" s="670"/>
      <c r="DU6" s="653"/>
      <c r="DV6" s="709"/>
      <c r="DW6" s="677"/>
      <c r="DX6" s="679"/>
      <c r="DY6" s="679"/>
      <c r="DZ6" s="670"/>
      <c r="EA6" s="653"/>
      <c r="EB6" s="713"/>
      <c r="EC6" s="711" t="s">
        <v>316</v>
      </c>
      <c r="ED6" s="656"/>
      <c r="EE6" s="707"/>
      <c r="EF6" s="639"/>
      <c r="EG6" s="703"/>
      <c r="EH6" s="639"/>
      <c r="EI6" s="639"/>
      <c r="EJ6" s="695"/>
      <c r="EK6" s="639"/>
      <c r="EL6" s="639"/>
      <c r="EM6" s="695"/>
      <c r="EN6" s="639"/>
      <c r="EO6" s="639"/>
      <c r="EP6" s="703"/>
      <c r="EQ6" s="639"/>
      <c r="ER6" s="639"/>
      <c r="ES6" s="695"/>
      <c r="ET6" s="639"/>
      <c r="EU6" s="639"/>
      <c r="EV6" s="705"/>
    </row>
    <row r="7" spans="2:152" s="17" customFormat="1" ht="14.25" thickBot="1" x14ac:dyDescent="0.2">
      <c r="B7" s="746"/>
      <c r="C7" s="749"/>
      <c r="D7" s="614"/>
      <c r="E7" s="750"/>
      <c r="F7" s="614"/>
      <c r="G7" s="612"/>
      <c r="H7" s="614"/>
      <c r="I7" s="614"/>
      <c r="J7" s="612"/>
      <c r="K7" s="614"/>
      <c r="L7" s="612"/>
      <c r="M7" s="614"/>
      <c r="N7" s="752"/>
      <c r="O7" s="748"/>
      <c r="P7" s="159" t="s">
        <v>470</v>
      </c>
      <c r="Q7" s="159" t="s">
        <v>470</v>
      </c>
      <c r="R7" s="159" t="s">
        <v>470</v>
      </c>
      <c r="S7" s="160" t="s">
        <v>40</v>
      </c>
      <c r="T7" s="160" t="s">
        <v>470</v>
      </c>
      <c r="U7" s="96"/>
      <c r="V7" s="135"/>
      <c r="W7" s="657"/>
      <c r="X7" s="161" t="s">
        <v>200</v>
      </c>
      <c r="Y7" s="159" t="s">
        <v>199</v>
      </c>
      <c r="Z7" s="159" t="s">
        <v>199</v>
      </c>
      <c r="AA7" s="162" t="s">
        <v>322</v>
      </c>
      <c r="AB7" s="163" t="s">
        <v>323</v>
      </c>
      <c r="AC7" s="164" t="s">
        <v>324</v>
      </c>
      <c r="AD7" s="657"/>
      <c r="AE7" s="161" t="s">
        <v>200</v>
      </c>
      <c r="AF7" s="159" t="s">
        <v>199</v>
      </c>
      <c r="AG7" s="159" t="s">
        <v>199</v>
      </c>
      <c r="AH7" s="162" t="s">
        <v>322</v>
      </c>
      <c r="AI7" s="163" t="s">
        <v>323</v>
      </c>
      <c r="AJ7" s="164" t="s">
        <v>324</v>
      </c>
      <c r="AK7" s="657"/>
      <c r="AL7" s="734"/>
      <c r="AM7" s="642"/>
      <c r="AN7" s="644"/>
      <c r="AO7" s="647"/>
      <c r="AP7" s="739"/>
      <c r="AQ7" s="683"/>
      <c r="AR7" s="640"/>
      <c r="AS7" s="642"/>
      <c r="AT7" s="644"/>
      <c r="AU7" s="647"/>
      <c r="AV7" s="739"/>
      <c r="AW7" s="741"/>
      <c r="AX7" s="657"/>
      <c r="AY7" s="165"/>
      <c r="AZ7" s="166"/>
      <c r="BA7" s="167"/>
      <c r="BB7" s="167"/>
      <c r="BC7" s="167"/>
      <c r="BD7" s="168"/>
      <c r="BE7" s="640"/>
      <c r="BF7" s="642"/>
      <c r="BG7" s="644"/>
      <c r="BH7" s="647"/>
      <c r="BI7" s="730"/>
      <c r="BJ7" s="688"/>
      <c r="BK7" s="131"/>
      <c r="BL7" s="132"/>
      <c r="BM7" s="657"/>
      <c r="BN7" s="734"/>
      <c r="BO7" s="642"/>
      <c r="BP7" s="644"/>
      <c r="BQ7" s="647"/>
      <c r="BR7" s="730"/>
      <c r="BS7" s="736"/>
      <c r="BT7" s="680"/>
      <c r="BU7" s="631"/>
      <c r="BV7" s="633"/>
      <c r="BW7" s="649"/>
      <c r="BX7" s="654"/>
      <c r="BY7" s="652"/>
      <c r="BZ7" s="133"/>
      <c r="CA7" s="134"/>
      <c r="CB7" s="657"/>
      <c r="CC7" s="716"/>
      <c r="CD7" s="719"/>
      <c r="CE7" s="719"/>
      <c r="CF7" s="623"/>
      <c r="CG7" s="623"/>
      <c r="CH7" s="623"/>
      <c r="CI7" s="623"/>
      <c r="CJ7" s="725"/>
      <c r="CK7" s="725"/>
      <c r="CL7" s="725"/>
      <c r="CM7" s="728"/>
      <c r="CN7" s="654"/>
      <c r="CO7" s="668"/>
      <c r="CP7" s="657"/>
      <c r="CQ7" s="678"/>
      <c r="CR7" s="680"/>
      <c r="CS7" s="680"/>
      <c r="CT7" s="671"/>
      <c r="CU7" s="654"/>
      <c r="CV7" s="665"/>
      <c r="CW7" s="680"/>
      <c r="CX7" s="680"/>
      <c r="CY7" s="680"/>
      <c r="CZ7" s="671"/>
      <c r="DA7" s="654"/>
      <c r="DB7" s="674"/>
      <c r="DC7" s="657"/>
      <c r="DD7" s="678"/>
      <c r="DE7" s="680"/>
      <c r="DF7" s="680"/>
      <c r="DG7" s="671"/>
      <c r="DH7" s="654"/>
      <c r="DI7" s="680"/>
      <c r="DJ7" s="680"/>
      <c r="DK7" s="680"/>
      <c r="DL7" s="680"/>
      <c r="DM7" s="671"/>
      <c r="DN7" s="654"/>
      <c r="DO7" s="710"/>
      <c r="DP7" s="657"/>
      <c r="DQ7" s="680"/>
      <c r="DR7" s="680"/>
      <c r="DS7" s="680"/>
      <c r="DT7" s="671"/>
      <c r="DU7" s="654"/>
      <c r="DV7" s="710"/>
      <c r="DW7" s="678"/>
      <c r="DX7" s="680"/>
      <c r="DY7" s="680"/>
      <c r="DZ7" s="671"/>
      <c r="EA7" s="654"/>
      <c r="EB7" s="714"/>
      <c r="EC7" s="712"/>
      <c r="ED7" s="657"/>
      <c r="EE7" s="708"/>
      <c r="EF7" s="640"/>
      <c r="EG7" s="704"/>
      <c r="EH7" s="640"/>
      <c r="EI7" s="640"/>
      <c r="EJ7" s="696"/>
      <c r="EK7" s="640"/>
      <c r="EL7" s="640"/>
      <c r="EM7" s="696"/>
      <c r="EN7" s="640"/>
      <c r="EO7" s="640"/>
      <c r="EP7" s="704"/>
      <c r="EQ7" s="640"/>
      <c r="ER7" s="640"/>
      <c r="ES7" s="696"/>
      <c r="ET7" s="640"/>
      <c r="EU7" s="640"/>
      <c r="EV7" s="706"/>
    </row>
    <row r="8" spans="2:152" s="360" customFormat="1" ht="24.75" customHeight="1" thickBot="1" x14ac:dyDescent="0.2">
      <c r="B8" s="345" t="s">
        <v>471</v>
      </c>
      <c r="C8" s="346">
        <v>692088</v>
      </c>
      <c r="D8" s="347">
        <v>2915</v>
      </c>
      <c r="E8" s="347">
        <v>695003</v>
      </c>
      <c r="F8" s="347">
        <v>315</v>
      </c>
      <c r="G8" s="347">
        <v>119</v>
      </c>
      <c r="H8" s="347">
        <v>2000</v>
      </c>
      <c r="I8" s="347">
        <v>289</v>
      </c>
      <c r="J8" s="347">
        <v>2128</v>
      </c>
      <c r="K8" s="347">
        <v>621</v>
      </c>
      <c r="L8" s="347">
        <v>8073</v>
      </c>
      <c r="M8" s="347">
        <v>294</v>
      </c>
      <c r="N8" s="347">
        <v>43800</v>
      </c>
      <c r="O8" s="348">
        <v>57639</v>
      </c>
      <c r="P8" s="349">
        <v>656225</v>
      </c>
      <c r="Q8" s="349">
        <v>52800</v>
      </c>
      <c r="R8" s="349">
        <v>1124</v>
      </c>
      <c r="S8" s="350">
        <v>557462</v>
      </c>
      <c r="T8" s="350">
        <v>692088</v>
      </c>
      <c r="U8" s="351"/>
      <c r="V8" s="352"/>
      <c r="W8" s="345" t="s">
        <v>471</v>
      </c>
      <c r="X8" s="353">
        <v>59193</v>
      </c>
      <c r="Y8" s="354">
        <v>458686</v>
      </c>
      <c r="Z8" s="354">
        <v>7113</v>
      </c>
      <c r="AA8" s="354">
        <v>91682068</v>
      </c>
      <c r="AB8" s="354">
        <v>90307611</v>
      </c>
      <c r="AC8" s="355">
        <v>1374457</v>
      </c>
      <c r="AD8" s="345" t="s">
        <v>471</v>
      </c>
      <c r="AE8" s="353">
        <v>8</v>
      </c>
      <c r="AF8" s="354">
        <v>107430</v>
      </c>
      <c r="AG8" s="354">
        <v>0</v>
      </c>
      <c r="AH8" s="354">
        <v>4514345</v>
      </c>
      <c r="AI8" s="354">
        <v>4268964</v>
      </c>
      <c r="AJ8" s="355">
        <v>245381</v>
      </c>
      <c r="AK8" s="345" t="s">
        <v>471</v>
      </c>
      <c r="AL8" s="356">
        <v>531185</v>
      </c>
      <c r="AM8" s="354">
        <v>25742</v>
      </c>
      <c r="AN8" s="354">
        <v>114</v>
      </c>
      <c r="AO8" s="354">
        <v>85416</v>
      </c>
      <c r="AP8" s="354">
        <v>13768</v>
      </c>
      <c r="AQ8" s="354">
        <v>656225</v>
      </c>
      <c r="AR8" s="354">
        <v>2045978072</v>
      </c>
      <c r="AS8" s="354">
        <v>116332740</v>
      </c>
      <c r="AT8" s="354">
        <v>500440</v>
      </c>
      <c r="AU8" s="354">
        <v>219104797</v>
      </c>
      <c r="AV8" s="354">
        <v>102721184</v>
      </c>
      <c r="AW8" s="355">
        <v>2484637233</v>
      </c>
      <c r="AX8" s="345" t="s">
        <v>471</v>
      </c>
      <c r="AY8" s="354">
        <v>111504120</v>
      </c>
      <c r="AZ8" s="354">
        <v>1092036</v>
      </c>
      <c r="BA8" s="354">
        <v>70723906</v>
      </c>
      <c r="BB8" s="354">
        <v>26056017</v>
      </c>
      <c r="BC8" s="354">
        <v>5812837</v>
      </c>
      <c r="BD8" s="354">
        <v>2584397</v>
      </c>
      <c r="BE8" s="354">
        <v>691298315</v>
      </c>
      <c r="BF8" s="354">
        <v>33869796</v>
      </c>
      <c r="BG8" s="354">
        <v>152422</v>
      </c>
      <c r="BH8" s="354">
        <v>87244561</v>
      </c>
      <c r="BI8" s="354">
        <v>20727478</v>
      </c>
      <c r="BJ8" s="357">
        <v>833292572</v>
      </c>
      <c r="BK8" s="358"/>
      <c r="BL8" s="359"/>
      <c r="BM8" s="345" t="s">
        <v>471</v>
      </c>
      <c r="BN8" s="356">
        <v>1354679757</v>
      </c>
      <c r="BO8" s="354">
        <v>82462944</v>
      </c>
      <c r="BP8" s="354">
        <v>348018</v>
      </c>
      <c r="BQ8" s="354">
        <v>131860236</v>
      </c>
      <c r="BR8" s="354">
        <v>299767019</v>
      </c>
      <c r="BS8" s="354">
        <v>1870979111</v>
      </c>
      <c r="BT8" s="354">
        <v>108340560</v>
      </c>
      <c r="BU8" s="354">
        <v>6595938</v>
      </c>
      <c r="BV8" s="354">
        <v>27837</v>
      </c>
      <c r="BW8" s="354">
        <v>10545277</v>
      </c>
      <c r="BX8" s="354">
        <v>15296003</v>
      </c>
      <c r="BY8" s="355">
        <v>140805615</v>
      </c>
      <c r="BZ8" s="358"/>
      <c r="CA8" s="359"/>
      <c r="CB8" s="345" t="s">
        <v>471</v>
      </c>
      <c r="CC8" s="356">
        <v>132150164</v>
      </c>
      <c r="CD8" s="354">
        <v>4385696</v>
      </c>
      <c r="CE8" s="354">
        <v>77019</v>
      </c>
      <c r="CF8" s="354">
        <v>2826345</v>
      </c>
      <c r="CG8" s="354">
        <v>1032579</v>
      </c>
      <c r="CH8" s="354">
        <v>232107</v>
      </c>
      <c r="CI8" s="354">
        <v>101705</v>
      </c>
      <c r="CJ8" s="354">
        <v>9557107</v>
      </c>
      <c r="CK8" s="354">
        <v>577032</v>
      </c>
      <c r="CL8" s="354">
        <v>1832</v>
      </c>
      <c r="CM8" s="354">
        <v>1090267</v>
      </c>
      <c r="CN8" s="354">
        <v>1179612</v>
      </c>
      <c r="CO8" s="355">
        <v>12405850</v>
      </c>
      <c r="CP8" s="345" t="s">
        <v>471</v>
      </c>
      <c r="CQ8" s="356">
        <v>3687</v>
      </c>
      <c r="CR8" s="354">
        <v>868</v>
      </c>
      <c r="CS8" s="354">
        <v>0</v>
      </c>
      <c r="CT8" s="354">
        <v>759</v>
      </c>
      <c r="CU8" s="354">
        <v>37</v>
      </c>
      <c r="CV8" s="354">
        <v>5351</v>
      </c>
      <c r="CW8" s="354">
        <v>25077</v>
      </c>
      <c r="CX8" s="354">
        <v>2153</v>
      </c>
      <c r="CY8" s="354">
        <v>0</v>
      </c>
      <c r="CZ8" s="354">
        <v>30995</v>
      </c>
      <c r="DA8" s="354">
        <v>251352</v>
      </c>
      <c r="DB8" s="355">
        <v>309577</v>
      </c>
      <c r="DC8" s="345" t="s">
        <v>471</v>
      </c>
      <c r="DD8" s="356">
        <v>31884</v>
      </c>
      <c r="DE8" s="354">
        <v>2738</v>
      </c>
      <c r="DF8" s="354">
        <v>1</v>
      </c>
      <c r="DG8" s="354">
        <v>39406</v>
      </c>
      <c r="DH8" s="354">
        <v>319614</v>
      </c>
      <c r="DI8" s="354">
        <v>393643</v>
      </c>
      <c r="DJ8" s="354">
        <v>46724</v>
      </c>
      <c r="DK8" s="354">
        <v>1344</v>
      </c>
      <c r="DL8" s="354">
        <v>16</v>
      </c>
      <c r="DM8" s="354">
        <v>1963</v>
      </c>
      <c r="DN8" s="354">
        <v>4878</v>
      </c>
      <c r="DO8" s="355">
        <v>54925</v>
      </c>
      <c r="DP8" s="345" t="s">
        <v>42</v>
      </c>
      <c r="DQ8" s="354">
        <v>24277</v>
      </c>
      <c r="DR8" s="354">
        <v>977</v>
      </c>
      <c r="DS8" s="354">
        <v>0</v>
      </c>
      <c r="DT8" s="354">
        <v>11196</v>
      </c>
      <c r="DU8" s="354">
        <v>150</v>
      </c>
      <c r="DV8" s="355">
        <v>36600</v>
      </c>
      <c r="DW8" s="353">
        <v>98651804</v>
      </c>
      <c r="DX8" s="354">
        <v>6010826</v>
      </c>
      <c r="DY8" s="354">
        <v>25988</v>
      </c>
      <c r="DZ8" s="354">
        <v>9370691</v>
      </c>
      <c r="EA8" s="354">
        <v>13540360</v>
      </c>
      <c r="EB8" s="357">
        <v>127599669</v>
      </c>
      <c r="EC8" s="355">
        <v>127548774</v>
      </c>
      <c r="ED8" s="345" t="s">
        <v>471</v>
      </c>
      <c r="EE8" s="354">
        <v>518345</v>
      </c>
      <c r="EF8" s="354">
        <v>12840</v>
      </c>
      <c r="EG8" s="354">
        <v>531185</v>
      </c>
      <c r="EH8" s="354">
        <v>24580</v>
      </c>
      <c r="EI8" s="354">
        <v>1162</v>
      </c>
      <c r="EJ8" s="354">
        <v>25742</v>
      </c>
      <c r="EK8" s="354">
        <v>110</v>
      </c>
      <c r="EL8" s="354">
        <v>4</v>
      </c>
      <c r="EM8" s="354">
        <v>114</v>
      </c>
      <c r="EN8" s="354">
        <v>79510</v>
      </c>
      <c r="EO8" s="354">
        <v>5906</v>
      </c>
      <c r="EP8" s="357">
        <v>85416</v>
      </c>
      <c r="EQ8" s="354">
        <v>13707</v>
      </c>
      <c r="ER8" s="354">
        <v>61</v>
      </c>
      <c r="ES8" s="354">
        <v>13768</v>
      </c>
      <c r="ET8" s="354">
        <v>636252</v>
      </c>
      <c r="EU8" s="354">
        <v>19973</v>
      </c>
      <c r="EV8" s="355">
        <v>656225</v>
      </c>
    </row>
    <row r="9" spans="2:152" s="360" customFormat="1" ht="24.75" customHeight="1" thickTop="1" x14ac:dyDescent="0.15">
      <c r="B9" s="361" t="s">
        <v>472</v>
      </c>
      <c r="C9" s="362">
        <v>40408</v>
      </c>
      <c r="D9" s="363">
        <v>0</v>
      </c>
      <c r="E9" s="364">
        <v>40408</v>
      </c>
      <c r="F9" s="364">
        <v>22</v>
      </c>
      <c r="G9" s="364">
        <v>7</v>
      </c>
      <c r="H9" s="364">
        <v>192</v>
      </c>
      <c r="I9" s="364">
        <v>15</v>
      </c>
      <c r="J9" s="364">
        <v>120</v>
      </c>
      <c r="K9" s="364">
        <v>48</v>
      </c>
      <c r="L9" s="364">
        <v>449</v>
      </c>
      <c r="M9" s="364">
        <v>14</v>
      </c>
      <c r="N9" s="364">
        <v>1406</v>
      </c>
      <c r="O9" s="365">
        <v>2273</v>
      </c>
      <c r="P9" s="366">
        <v>36782</v>
      </c>
      <c r="Q9" s="366">
        <v>2267</v>
      </c>
      <c r="R9" s="366">
        <v>139</v>
      </c>
      <c r="S9" s="367">
        <v>32840</v>
      </c>
      <c r="T9" s="367">
        <v>40408</v>
      </c>
      <c r="U9" s="351"/>
      <c r="V9" s="352"/>
      <c r="W9" s="361" t="s">
        <v>472</v>
      </c>
      <c r="X9" s="363">
        <v>3429</v>
      </c>
      <c r="Y9" s="368">
        <v>28079</v>
      </c>
      <c r="Z9" s="368">
        <v>1206</v>
      </c>
      <c r="AA9" s="368">
        <v>3259887</v>
      </c>
      <c r="AB9" s="368">
        <v>3175650</v>
      </c>
      <c r="AC9" s="369">
        <v>84237</v>
      </c>
      <c r="AD9" s="361" t="s">
        <v>472</v>
      </c>
      <c r="AE9" s="363">
        <v>6</v>
      </c>
      <c r="AF9" s="368">
        <v>7917</v>
      </c>
      <c r="AG9" s="368">
        <v>1700</v>
      </c>
      <c r="AH9" s="368">
        <v>232463</v>
      </c>
      <c r="AI9" s="368">
        <v>214531</v>
      </c>
      <c r="AJ9" s="369">
        <v>17932</v>
      </c>
      <c r="AK9" s="361" t="s">
        <v>472</v>
      </c>
      <c r="AL9" s="370">
        <v>30371</v>
      </c>
      <c r="AM9" s="368">
        <v>1120</v>
      </c>
      <c r="AN9" s="368">
        <v>40</v>
      </c>
      <c r="AO9" s="368">
        <v>4872</v>
      </c>
      <c r="AP9" s="368">
        <v>379</v>
      </c>
      <c r="AQ9" s="368">
        <v>36782</v>
      </c>
      <c r="AR9" s="368">
        <v>99782118</v>
      </c>
      <c r="AS9" s="368">
        <v>4565980</v>
      </c>
      <c r="AT9" s="368">
        <v>97257</v>
      </c>
      <c r="AU9" s="368">
        <v>9134594</v>
      </c>
      <c r="AV9" s="368">
        <v>2059164</v>
      </c>
      <c r="AW9" s="369">
        <v>115639113</v>
      </c>
      <c r="AX9" s="361" t="s">
        <v>472</v>
      </c>
      <c r="AY9" s="368">
        <v>731866</v>
      </c>
      <c r="AZ9" s="368">
        <v>18572</v>
      </c>
      <c r="BA9" s="368">
        <v>319616</v>
      </c>
      <c r="BB9" s="368">
        <v>336145</v>
      </c>
      <c r="BC9" s="368">
        <v>41664</v>
      </c>
      <c r="BD9" s="368">
        <v>25486</v>
      </c>
      <c r="BE9" s="368">
        <v>38324584</v>
      </c>
      <c r="BF9" s="368">
        <v>1524944</v>
      </c>
      <c r="BG9" s="368">
        <v>41800</v>
      </c>
      <c r="BH9" s="368">
        <v>4607006</v>
      </c>
      <c r="BI9" s="368">
        <v>559195</v>
      </c>
      <c r="BJ9" s="371">
        <v>45057529</v>
      </c>
      <c r="BK9" s="358"/>
      <c r="BL9" s="359"/>
      <c r="BM9" s="361" t="s">
        <v>472</v>
      </c>
      <c r="BN9" s="370">
        <v>61457534</v>
      </c>
      <c r="BO9" s="368">
        <v>3041036</v>
      </c>
      <c r="BP9" s="368">
        <v>55457</v>
      </c>
      <c r="BQ9" s="368">
        <v>4527588</v>
      </c>
      <c r="BR9" s="368">
        <v>2973318</v>
      </c>
      <c r="BS9" s="368">
        <v>72054933</v>
      </c>
      <c r="BT9" s="368">
        <v>3686168</v>
      </c>
      <c r="BU9" s="368">
        <v>182415</v>
      </c>
      <c r="BV9" s="368">
        <v>3326</v>
      </c>
      <c r="BW9" s="368">
        <v>271455</v>
      </c>
      <c r="BX9" s="368">
        <v>135441</v>
      </c>
      <c r="BY9" s="369">
        <v>4278805</v>
      </c>
      <c r="BZ9" s="358"/>
      <c r="CA9" s="359"/>
      <c r="CB9" s="361" t="s">
        <v>472</v>
      </c>
      <c r="CC9" s="370">
        <v>4234993</v>
      </c>
      <c r="CD9" s="368">
        <v>21227</v>
      </c>
      <c r="CE9" s="368">
        <v>1004</v>
      </c>
      <c r="CF9" s="368">
        <v>9534</v>
      </c>
      <c r="CG9" s="368">
        <v>10040</v>
      </c>
      <c r="CH9" s="368">
        <v>1248</v>
      </c>
      <c r="CI9" s="368">
        <v>759</v>
      </c>
      <c r="CJ9" s="368">
        <v>283353</v>
      </c>
      <c r="CK9" s="368">
        <v>13982</v>
      </c>
      <c r="CL9" s="368">
        <v>90</v>
      </c>
      <c r="CM9" s="368">
        <v>17705</v>
      </c>
      <c r="CN9" s="368">
        <v>9171</v>
      </c>
      <c r="CO9" s="369">
        <v>324301</v>
      </c>
      <c r="CP9" s="361" t="s">
        <v>472</v>
      </c>
      <c r="CQ9" s="370">
        <v>282</v>
      </c>
      <c r="CR9" s="368">
        <v>29</v>
      </c>
      <c r="CS9" s="368">
        <v>0</v>
      </c>
      <c r="CT9" s="368">
        <v>11</v>
      </c>
      <c r="CU9" s="368">
        <v>0</v>
      </c>
      <c r="CV9" s="368">
        <v>322</v>
      </c>
      <c r="CW9" s="368">
        <v>721</v>
      </c>
      <c r="CX9" s="368">
        <v>44</v>
      </c>
      <c r="CY9" s="368">
        <v>0</v>
      </c>
      <c r="CZ9" s="368">
        <v>905</v>
      </c>
      <c r="DA9" s="368">
        <v>2798</v>
      </c>
      <c r="DB9" s="369">
        <v>4468</v>
      </c>
      <c r="DC9" s="361" t="s">
        <v>472</v>
      </c>
      <c r="DD9" s="370">
        <v>600</v>
      </c>
      <c r="DE9" s="368">
        <v>3</v>
      </c>
      <c r="DF9" s="368">
        <v>0</v>
      </c>
      <c r="DG9" s="368">
        <v>164</v>
      </c>
      <c r="DH9" s="368">
        <v>4602</v>
      </c>
      <c r="DI9" s="368">
        <v>5369</v>
      </c>
      <c r="DJ9" s="368">
        <v>552</v>
      </c>
      <c r="DK9" s="368">
        <v>36</v>
      </c>
      <c r="DL9" s="368">
        <v>0</v>
      </c>
      <c r="DM9" s="368">
        <v>48</v>
      </c>
      <c r="DN9" s="368">
        <v>54</v>
      </c>
      <c r="DO9" s="369">
        <v>690</v>
      </c>
      <c r="DP9" s="361" t="s">
        <v>43</v>
      </c>
      <c r="DQ9" s="368">
        <v>188</v>
      </c>
      <c r="DR9" s="368">
        <v>16</v>
      </c>
      <c r="DS9" s="368">
        <v>0</v>
      </c>
      <c r="DT9" s="368">
        <v>0</v>
      </c>
      <c r="DU9" s="368">
        <v>0</v>
      </c>
      <c r="DV9" s="369">
        <v>204</v>
      </c>
      <c r="DW9" s="363">
        <v>3400472</v>
      </c>
      <c r="DX9" s="368">
        <v>168305</v>
      </c>
      <c r="DY9" s="368">
        <v>3236</v>
      </c>
      <c r="DZ9" s="368">
        <v>252622</v>
      </c>
      <c r="EA9" s="368">
        <v>118816</v>
      </c>
      <c r="EB9" s="371">
        <v>3943451</v>
      </c>
      <c r="EC9" s="369">
        <v>3613014</v>
      </c>
      <c r="ED9" s="361" t="s">
        <v>472</v>
      </c>
      <c r="EE9" s="368">
        <v>22987</v>
      </c>
      <c r="EF9" s="368">
        <v>7384</v>
      </c>
      <c r="EG9" s="368">
        <v>30371</v>
      </c>
      <c r="EH9" s="368">
        <v>691</v>
      </c>
      <c r="EI9" s="368">
        <v>429</v>
      </c>
      <c r="EJ9" s="368">
        <v>1120</v>
      </c>
      <c r="EK9" s="368">
        <v>21</v>
      </c>
      <c r="EL9" s="368">
        <v>19</v>
      </c>
      <c r="EM9" s="368">
        <v>40</v>
      </c>
      <c r="EN9" s="368">
        <v>1583</v>
      </c>
      <c r="EO9" s="368">
        <v>3289</v>
      </c>
      <c r="EP9" s="371">
        <v>4872</v>
      </c>
      <c r="EQ9" s="368">
        <v>347</v>
      </c>
      <c r="ER9" s="368">
        <v>32</v>
      </c>
      <c r="ES9" s="368">
        <v>379</v>
      </c>
      <c r="ET9" s="368">
        <v>25629</v>
      </c>
      <c r="EU9" s="368">
        <v>11153</v>
      </c>
      <c r="EV9" s="369">
        <v>36782</v>
      </c>
    </row>
    <row r="10" spans="2:152" s="360" customFormat="1" ht="24.75" customHeight="1" x14ac:dyDescent="0.15">
      <c r="B10" s="361" t="s">
        <v>473</v>
      </c>
      <c r="C10" s="362">
        <v>39950</v>
      </c>
      <c r="D10" s="364">
        <v>28</v>
      </c>
      <c r="E10" s="364">
        <v>39978</v>
      </c>
      <c r="F10" s="364">
        <v>10</v>
      </c>
      <c r="G10" s="364">
        <v>2</v>
      </c>
      <c r="H10" s="364">
        <v>111</v>
      </c>
      <c r="I10" s="364">
        <v>8</v>
      </c>
      <c r="J10" s="364">
        <v>66</v>
      </c>
      <c r="K10" s="364">
        <v>16</v>
      </c>
      <c r="L10" s="364">
        <v>371</v>
      </c>
      <c r="M10" s="364">
        <v>11</v>
      </c>
      <c r="N10" s="364">
        <v>1483</v>
      </c>
      <c r="O10" s="365">
        <v>2078</v>
      </c>
      <c r="P10" s="366">
        <v>36474</v>
      </c>
      <c r="Q10" s="366">
        <v>2057</v>
      </c>
      <c r="R10" s="366">
        <v>88</v>
      </c>
      <c r="S10" s="367">
        <v>32438</v>
      </c>
      <c r="T10" s="367">
        <v>39950</v>
      </c>
      <c r="U10" s="351"/>
      <c r="V10" s="352"/>
      <c r="W10" s="361" t="s">
        <v>473</v>
      </c>
      <c r="X10" s="363">
        <v>3075</v>
      </c>
      <c r="Y10" s="368">
        <v>27040</v>
      </c>
      <c r="Z10" s="368">
        <v>1081</v>
      </c>
      <c r="AA10" s="368">
        <v>3355855</v>
      </c>
      <c r="AB10" s="368">
        <v>3274735</v>
      </c>
      <c r="AC10" s="369">
        <v>81120</v>
      </c>
      <c r="AD10" s="361" t="s">
        <v>473</v>
      </c>
      <c r="AE10" s="363">
        <v>7</v>
      </c>
      <c r="AF10" s="368">
        <v>8598</v>
      </c>
      <c r="AG10" s="368">
        <v>1617</v>
      </c>
      <c r="AH10" s="368">
        <v>272983</v>
      </c>
      <c r="AI10" s="368">
        <v>252517</v>
      </c>
      <c r="AJ10" s="369">
        <v>20466</v>
      </c>
      <c r="AK10" s="361" t="s">
        <v>473</v>
      </c>
      <c r="AL10" s="370">
        <v>28904</v>
      </c>
      <c r="AM10" s="368">
        <v>1157</v>
      </c>
      <c r="AN10" s="368">
        <v>24</v>
      </c>
      <c r="AO10" s="368">
        <v>6002</v>
      </c>
      <c r="AP10" s="368">
        <v>387</v>
      </c>
      <c r="AQ10" s="368">
        <v>36474</v>
      </c>
      <c r="AR10" s="368">
        <v>99632027</v>
      </c>
      <c r="AS10" s="368">
        <v>4451755</v>
      </c>
      <c r="AT10" s="368">
        <v>64323</v>
      </c>
      <c r="AU10" s="368">
        <v>10830231</v>
      </c>
      <c r="AV10" s="368">
        <v>1718779</v>
      </c>
      <c r="AW10" s="369">
        <v>116697115</v>
      </c>
      <c r="AX10" s="361" t="s">
        <v>473</v>
      </c>
      <c r="AY10" s="368">
        <v>1013896</v>
      </c>
      <c r="AZ10" s="368">
        <v>8931</v>
      </c>
      <c r="BA10" s="368">
        <v>4675410</v>
      </c>
      <c r="BB10" s="368">
        <v>918107</v>
      </c>
      <c r="BC10" s="368">
        <v>138105</v>
      </c>
      <c r="BD10" s="368">
        <v>43237</v>
      </c>
      <c r="BE10" s="368">
        <v>37182762</v>
      </c>
      <c r="BF10" s="368">
        <v>1501676</v>
      </c>
      <c r="BG10" s="368">
        <v>26374</v>
      </c>
      <c r="BH10" s="368">
        <v>5447565</v>
      </c>
      <c r="BI10" s="368">
        <v>575865</v>
      </c>
      <c r="BJ10" s="371">
        <v>44734242</v>
      </c>
      <c r="BK10" s="358"/>
      <c r="BL10" s="359"/>
      <c r="BM10" s="361" t="s">
        <v>473</v>
      </c>
      <c r="BN10" s="370">
        <v>62449265</v>
      </c>
      <c r="BO10" s="368">
        <v>2950079</v>
      </c>
      <c r="BP10" s="368">
        <v>37949</v>
      </c>
      <c r="BQ10" s="368">
        <v>5382666</v>
      </c>
      <c r="BR10" s="368">
        <v>7940600</v>
      </c>
      <c r="BS10" s="368">
        <v>78760559</v>
      </c>
      <c r="BT10" s="368">
        <v>3745729</v>
      </c>
      <c r="BU10" s="368">
        <v>176957</v>
      </c>
      <c r="BV10" s="368">
        <v>2276</v>
      </c>
      <c r="BW10" s="368">
        <v>322717</v>
      </c>
      <c r="BX10" s="368">
        <v>273404</v>
      </c>
      <c r="BY10" s="369">
        <v>4521083</v>
      </c>
      <c r="BZ10" s="358"/>
      <c r="CA10" s="359"/>
      <c r="CB10" s="361" t="s">
        <v>473</v>
      </c>
      <c r="CC10" s="370">
        <v>4317781</v>
      </c>
      <c r="CD10" s="368">
        <v>29740</v>
      </c>
      <c r="CE10" s="368">
        <v>455</v>
      </c>
      <c r="CF10" s="368">
        <v>140229</v>
      </c>
      <c r="CG10" s="368">
        <v>27490</v>
      </c>
      <c r="CH10" s="368">
        <v>4138</v>
      </c>
      <c r="CI10" s="368">
        <v>1250</v>
      </c>
      <c r="CJ10" s="368">
        <v>247367</v>
      </c>
      <c r="CK10" s="368">
        <v>12729</v>
      </c>
      <c r="CL10" s="368">
        <v>162</v>
      </c>
      <c r="CM10" s="368">
        <v>19176</v>
      </c>
      <c r="CN10" s="368">
        <v>16823</v>
      </c>
      <c r="CO10" s="369">
        <v>296257</v>
      </c>
      <c r="CP10" s="361" t="s">
        <v>473</v>
      </c>
      <c r="CQ10" s="370">
        <v>177</v>
      </c>
      <c r="CR10" s="368">
        <v>26</v>
      </c>
      <c r="CS10" s="368">
        <v>0</v>
      </c>
      <c r="CT10" s="368">
        <v>76</v>
      </c>
      <c r="CU10" s="368">
        <v>0</v>
      </c>
      <c r="CV10" s="368">
        <v>279</v>
      </c>
      <c r="CW10" s="368">
        <v>646</v>
      </c>
      <c r="CX10" s="368">
        <v>122</v>
      </c>
      <c r="CY10" s="368">
        <v>0</v>
      </c>
      <c r="CZ10" s="368">
        <v>774</v>
      </c>
      <c r="DA10" s="368">
        <v>4838</v>
      </c>
      <c r="DB10" s="369">
        <v>6380</v>
      </c>
      <c r="DC10" s="361" t="s">
        <v>473</v>
      </c>
      <c r="DD10" s="370">
        <v>98</v>
      </c>
      <c r="DE10" s="368">
        <v>0</v>
      </c>
      <c r="DF10" s="368">
        <v>0</v>
      </c>
      <c r="DG10" s="368">
        <v>76</v>
      </c>
      <c r="DH10" s="368">
        <v>4726</v>
      </c>
      <c r="DI10" s="368">
        <v>4900</v>
      </c>
      <c r="DJ10" s="368">
        <v>774</v>
      </c>
      <c r="DK10" s="368">
        <v>12</v>
      </c>
      <c r="DL10" s="368">
        <v>0</v>
      </c>
      <c r="DM10" s="368">
        <v>12</v>
      </c>
      <c r="DN10" s="368">
        <v>84</v>
      </c>
      <c r="DO10" s="369">
        <v>882</v>
      </c>
      <c r="DP10" s="361" t="s">
        <v>44</v>
      </c>
      <c r="DQ10" s="368">
        <v>99</v>
      </c>
      <c r="DR10" s="368">
        <v>0</v>
      </c>
      <c r="DS10" s="368">
        <v>0</v>
      </c>
      <c r="DT10" s="368">
        <v>0</v>
      </c>
      <c r="DU10" s="368">
        <v>0</v>
      </c>
      <c r="DV10" s="369">
        <v>99</v>
      </c>
      <c r="DW10" s="363">
        <v>3496568</v>
      </c>
      <c r="DX10" s="368">
        <v>164068</v>
      </c>
      <c r="DY10" s="368">
        <v>2114</v>
      </c>
      <c r="DZ10" s="368">
        <v>302603</v>
      </c>
      <c r="EA10" s="368">
        <v>246933</v>
      </c>
      <c r="EB10" s="371">
        <v>4212286</v>
      </c>
      <c r="EC10" s="369">
        <v>3872668</v>
      </c>
      <c r="ED10" s="361" t="s">
        <v>473</v>
      </c>
      <c r="EE10" s="368">
        <v>21939</v>
      </c>
      <c r="EF10" s="368">
        <v>6965</v>
      </c>
      <c r="EG10" s="368">
        <v>28904</v>
      </c>
      <c r="EH10" s="368">
        <v>654</v>
      </c>
      <c r="EI10" s="368">
        <v>503</v>
      </c>
      <c r="EJ10" s="368">
        <v>1157</v>
      </c>
      <c r="EK10" s="368">
        <v>14</v>
      </c>
      <c r="EL10" s="368">
        <v>10</v>
      </c>
      <c r="EM10" s="368">
        <v>24</v>
      </c>
      <c r="EN10" s="368">
        <v>2085</v>
      </c>
      <c r="EO10" s="368">
        <v>3917</v>
      </c>
      <c r="EP10" s="371">
        <v>6002</v>
      </c>
      <c r="EQ10" s="368">
        <v>346</v>
      </c>
      <c r="ER10" s="368">
        <v>41</v>
      </c>
      <c r="ES10" s="368">
        <v>387</v>
      </c>
      <c r="ET10" s="368">
        <v>25038</v>
      </c>
      <c r="EU10" s="368">
        <v>11436</v>
      </c>
      <c r="EV10" s="369">
        <v>36474</v>
      </c>
    </row>
    <row r="11" spans="2:152" s="360" customFormat="1" ht="24.75" customHeight="1" x14ac:dyDescent="0.15">
      <c r="B11" s="361" t="s">
        <v>474</v>
      </c>
      <c r="C11" s="362">
        <v>16412</v>
      </c>
      <c r="D11" s="364">
        <v>0</v>
      </c>
      <c r="E11" s="364">
        <v>16412</v>
      </c>
      <c r="F11" s="364">
        <v>7</v>
      </c>
      <c r="G11" s="364">
        <v>3</v>
      </c>
      <c r="H11" s="364">
        <v>47</v>
      </c>
      <c r="I11" s="364">
        <v>9</v>
      </c>
      <c r="J11" s="364">
        <v>20</v>
      </c>
      <c r="K11" s="364">
        <v>21</v>
      </c>
      <c r="L11" s="364">
        <v>169</v>
      </c>
      <c r="M11" s="364">
        <v>2</v>
      </c>
      <c r="N11" s="364">
        <v>592</v>
      </c>
      <c r="O11" s="365">
        <v>870</v>
      </c>
      <c r="P11" s="366">
        <v>14589</v>
      </c>
      <c r="Q11" s="366">
        <v>866</v>
      </c>
      <c r="R11" s="366">
        <v>37</v>
      </c>
      <c r="S11" s="367">
        <v>15876</v>
      </c>
      <c r="T11" s="367">
        <v>16418</v>
      </c>
      <c r="U11" s="351"/>
      <c r="V11" s="352"/>
      <c r="W11" s="361" t="s">
        <v>474</v>
      </c>
      <c r="X11" s="363">
        <v>1916</v>
      </c>
      <c r="Y11" s="368">
        <v>10526</v>
      </c>
      <c r="Z11" s="368">
        <v>549</v>
      </c>
      <c r="AA11" s="368">
        <v>1117345</v>
      </c>
      <c r="AB11" s="368">
        <v>1085767</v>
      </c>
      <c r="AC11" s="369">
        <v>31578</v>
      </c>
      <c r="AD11" s="361" t="s">
        <v>474</v>
      </c>
      <c r="AE11" s="363">
        <v>4</v>
      </c>
      <c r="AF11" s="368">
        <v>4186</v>
      </c>
      <c r="AG11" s="368">
        <v>965</v>
      </c>
      <c r="AH11" s="368">
        <v>114641</v>
      </c>
      <c r="AI11" s="368">
        <v>104800</v>
      </c>
      <c r="AJ11" s="369">
        <v>9841</v>
      </c>
      <c r="AK11" s="361" t="s">
        <v>474</v>
      </c>
      <c r="AL11" s="370">
        <v>11404</v>
      </c>
      <c r="AM11" s="368">
        <v>437</v>
      </c>
      <c r="AN11" s="368">
        <v>26</v>
      </c>
      <c r="AO11" s="368">
        <v>2581</v>
      </c>
      <c r="AP11" s="368">
        <v>141</v>
      </c>
      <c r="AQ11" s="368">
        <v>14589</v>
      </c>
      <c r="AR11" s="368">
        <v>35538486</v>
      </c>
      <c r="AS11" s="368">
        <v>1615222</v>
      </c>
      <c r="AT11" s="368">
        <v>116255</v>
      </c>
      <c r="AU11" s="368">
        <v>4145400</v>
      </c>
      <c r="AV11" s="368">
        <v>515600</v>
      </c>
      <c r="AW11" s="369">
        <v>41930963</v>
      </c>
      <c r="AX11" s="361" t="s">
        <v>474</v>
      </c>
      <c r="AY11" s="368">
        <v>548171</v>
      </c>
      <c r="AZ11" s="368">
        <v>3544</v>
      </c>
      <c r="BA11" s="368">
        <v>44405</v>
      </c>
      <c r="BB11" s="368">
        <v>186678</v>
      </c>
      <c r="BC11" s="368">
        <v>10148</v>
      </c>
      <c r="BD11" s="368">
        <v>25308</v>
      </c>
      <c r="BE11" s="368">
        <v>14158112</v>
      </c>
      <c r="BF11" s="368">
        <v>577418</v>
      </c>
      <c r="BG11" s="368">
        <v>27206</v>
      </c>
      <c r="BH11" s="368">
        <v>2283872</v>
      </c>
      <c r="BI11" s="368">
        <v>181081</v>
      </c>
      <c r="BJ11" s="371">
        <v>17227689</v>
      </c>
      <c r="BK11" s="358"/>
      <c r="BL11" s="359"/>
      <c r="BM11" s="361" t="s">
        <v>474</v>
      </c>
      <c r="BN11" s="370">
        <v>21380374</v>
      </c>
      <c r="BO11" s="368">
        <v>1037804</v>
      </c>
      <c r="BP11" s="368">
        <v>89049</v>
      </c>
      <c r="BQ11" s="368">
        <v>1861528</v>
      </c>
      <c r="BR11" s="368">
        <v>1152773</v>
      </c>
      <c r="BS11" s="368">
        <v>25521528</v>
      </c>
      <c r="BT11" s="368">
        <v>1282346</v>
      </c>
      <c r="BU11" s="368">
        <v>62249</v>
      </c>
      <c r="BV11" s="368">
        <v>5342</v>
      </c>
      <c r="BW11" s="368">
        <v>111588</v>
      </c>
      <c r="BX11" s="368">
        <v>44998</v>
      </c>
      <c r="BY11" s="369">
        <v>1506523</v>
      </c>
      <c r="BZ11" s="358"/>
      <c r="CA11" s="359"/>
      <c r="CB11" s="361" t="s">
        <v>474</v>
      </c>
      <c r="CC11" s="370">
        <v>1482197</v>
      </c>
      <c r="CD11" s="368">
        <v>16280</v>
      </c>
      <c r="CE11" s="368">
        <v>191</v>
      </c>
      <c r="CF11" s="368">
        <v>1286</v>
      </c>
      <c r="CG11" s="368">
        <v>5560</v>
      </c>
      <c r="CH11" s="368">
        <v>305</v>
      </c>
      <c r="CI11" s="368">
        <v>704</v>
      </c>
      <c r="CJ11" s="368">
        <v>89090</v>
      </c>
      <c r="CK11" s="368">
        <v>4519</v>
      </c>
      <c r="CL11" s="368">
        <v>44</v>
      </c>
      <c r="CM11" s="368">
        <v>7721</v>
      </c>
      <c r="CN11" s="368">
        <v>2354</v>
      </c>
      <c r="CO11" s="369">
        <v>103728</v>
      </c>
      <c r="CP11" s="361" t="s">
        <v>474</v>
      </c>
      <c r="CQ11" s="370">
        <v>118</v>
      </c>
      <c r="CR11" s="368">
        <v>71</v>
      </c>
      <c r="CS11" s="368">
        <v>0</v>
      </c>
      <c r="CT11" s="368">
        <v>3</v>
      </c>
      <c r="CU11" s="368">
        <v>2</v>
      </c>
      <c r="CV11" s="368">
        <v>194</v>
      </c>
      <c r="CW11" s="368">
        <v>196</v>
      </c>
      <c r="CX11" s="368">
        <v>21</v>
      </c>
      <c r="CY11" s="368">
        <v>0</v>
      </c>
      <c r="CZ11" s="368">
        <v>749</v>
      </c>
      <c r="DA11" s="368">
        <v>726</v>
      </c>
      <c r="DB11" s="369">
        <v>1692</v>
      </c>
      <c r="DC11" s="361" t="s">
        <v>474</v>
      </c>
      <c r="DD11" s="370">
        <v>179</v>
      </c>
      <c r="DE11" s="368">
        <v>1</v>
      </c>
      <c r="DF11" s="368">
        <v>0</v>
      </c>
      <c r="DG11" s="368">
        <v>1</v>
      </c>
      <c r="DH11" s="368">
        <v>1565</v>
      </c>
      <c r="DI11" s="368">
        <v>1746</v>
      </c>
      <c r="DJ11" s="368">
        <v>96</v>
      </c>
      <c r="DK11" s="368">
        <v>18</v>
      </c>
      <c r="DL11" s="368">
        <v>0</v>
      </c>
      <c r="DM11" s="368">
        <v>6</v>
      </c>
      <c r="DN11" s="368">
        <v>12</v>
      </c>
      <c r="DO11" s="369">
        <v>132</v>
      </c>
      <c r="DP11" s="361" t="s">
        <v>45</v>
      </c>
      <c r="DQ11" s="368">
        <v>65</v>
      </c>
      <c r="DR11" s="368">
        <v>0</v>
      </c>
      <c r="DS11" s="368">
        <v>0</v>
      </c>
      <c r="DT11" s="368">
        <v>0</v>
      </c>
      <c r="DU11" s="368">
        <v>0</v>
      </c>
      <c r="DV11" s="369">
        <v>65</v>
      </c>
      <c r="DW11" s="363">
        <v>1192602</v>
      </c>
      <c r="DX11" s="368">
        <v>57619</v>
      </c>
      <c r="DY11" s="368">
        <v>5298</v>
      </c>
      <c r="DZ11" s="368">
        <v>103108</v>
      </c>
      <c r="EA11" s="368">
        <v>40339</v>
      </c>
      <c r="EB11" s="371">
        <v>1398966</v>
      </c>
      <c r="EC11" s="369">
        <v>1243696</v>
      </c>
      <c r="ED11" s="361" t="s">
        <v>474</v>
      </c>
      <c r="EE11" s="368">
        <v>8184</v>
      </c>
      <c r="EF11" s="368">
        <v>3220</v>
      </c>
      <c r="EG11" s="368">
        <v>11404</v>
      </c>
      <c r="EH11" s="368">
        <v>259</v>
      </c>
      <c r="EI11" s="368">
        <v>178</v>
      </c>
      <c r="EJ11" s="368">
        <v>437</v>
      </c>
      <c r="EK11" s="368">
        <v>17</v>
      </c>
      <c r="EL11" s="368">
        <v>9</v>
      </c>
      <c r="EM11" s="368">
        <v>26</v>
      </c>
      <c r="EN11" s="368">
        <v>716</v>
      </c>
      <c r="EO11" s="368">
        <v>1865</v>
      </c>
      <c r="EP11" s="371">
        <v>2581</v>
      </c>
      <c r="EQ11" s="368">
        <v>123</v>
      </c>
      <c r="ER11" s="368">
        <v>18</v>
      </c>
      <c r="ES11" s="368">
        <v>141</v>
      </c>
      <c r="ET11" s="368">
        <v>9299</v>
      </c>
      <c r="EU11" s="368">
        <v>5290</v>
      </c>
      <c r="EV11" s="369">
        <v>14589</v>
      </c>
    </row>
    <row r="12" spans="2:152" s="360" customFormat="1" ht="24.75" customHeight="1" x14ac:dyDescent="0.15">
      <c r="B12" s="361" t="s">
        <v>475</v>
      </c>
      <c r="C12" s="362">
        <v>90227</v>
      </c>
      <c r="D12" s="364">
        <v>26</v>
      </c>
      <c r="E12" s="364">
        <v>90253</v>
      </c>
      <c r="F12" s="364">
        <v>17</v>
      </c>
      <c r="G12" s="364">
        <v>5</v>
      </c>
      <c r="H12" s="364">
        <v>104</v>
      </c>
      <c r="I12" s="364">
        <v>22</v>
      </c>
      <c r="J12" s="364">
        <v>100</v>
      </c>
      <c r="K12" s="364">
        <v>46</v>
      </c>
      <c r="L12" s="364">
        <v>497</v>
      </c>
      <c r="M12" s="364">
        <v>27</v>
      </c>
      <c r="N12" s="364">
        <v>3412</v>
      </c>
      <c r="O12" s="365">
        <v>4230</v>
      </c>
      <c r="P12" s="366">
        <v>85549</v>
      </c>
      <c r="Q12" s="366">
        <v>4229</v>
      </c>
      <c r="R12" s="366">
        <v>101</v>
      </c>
      <c r="S12" s="367">
        <v>71764</v>
      </c>
      <c r="T12" s="367">
        <v>90227</v>
      </c>
      <c r="U12" s="351"/>
      <c r="V12" s="352"/>
      <c r="W12" s="361" t="s">
        <v>475</v>
      </c>
      <c r="X12" s="363">
        <v>15150</v>
      </c>
      <c r="Y12" s="368">
        <v>59269</v>
      </c>
      <c r="Z12" s="368">
        <v>1493</v>
      </c>
      <c r="AA12" s="368">
        <v>7998973</v>
      </c>
      <c r="AB12" s="368">
        <v>7821166</v>
      </c>
      <c r="AC12" s="369">
        <v>177807</v>
      </c>
      <c r="AD12" s="361" t="s">
        <v>475</v>
      </c>
      <c r="AE12" s="363">
        <v>7</v>
      </c>
      <c r="AF12" s="368">
        <v>18460</v>
      </c>
      <c r="AG12" s="368">
        <v>2139</v>
      </c>
      <c r="AH12" s="368">
        <v>696851</v>
      </c>
      <c r="AI12" s="368">
        <v>655057</v>
      </c>
      <c r="AJ12" s="369">
        <v>41794</v>
      </c>
      <c r="AK12" s="361" t="s">
        <v>475</v>
      </c>
      <c r="AL12" s="370">
        <v>66842</v>
      </c>
      <c r="AM12" s="368">
        <v>3023</v>
      </c>
      <c r="AN12" s="368">
        <v>28</v>
      </c>
      <c r="AO12" s="368">
        <v>14314</v>
      </c>
      <c r="AP12" s="368">
        <v>1342</v>
      </c>
      <c r="AQ12" s="368">
        <v>85549</v>
      </c>
      <c r="AR12" s="368">
        <v>244585170</v>
      </c>
      <c r="AS12" s="368">
        <v>12006682</v>
      </c>
      <c r="AT12" s="368">
        <v>153969</v>
      </c>
      <c r="AU12" s="368">
        <v>28955004</v>
      </c>
      <c r="AV12" s="368">
        <v>6844953</v>
      </c>
      <c r="AW12" s="369">
        <v>292545778</v>
      </c>
      <c r="AX12" s="361" t="s">
        <v>475</v>
      </c>
      <c r="AY12" s="368">
        <v>8219328</v>
      </c>
      <c r="AZ12" s="368">
        <v>39793</v>
      </c>
      <c r="BA12" s="368">
        <v>2328564</v>
      </c>
      <c r="BB12" s="368">
        <v>1173956</v>
      </c>
      <c r="BC12" s="368">
        <v>213191</v>
      </c>
      <c r="BD12" s="368">
        <v>355384</v>
      </c>
      <c r="BE12" s="368">
        <v>89238480</v>
      </c>
      <c r="BF12" s="368">
        <v>4080897</v>
      </c>
      <c r="BG12" s="368">
        <v>43673</v>
      </c>
      <c r="BH12" s="368">
        <v>14233202</v>
      </c>
      <c r="BI12" s="368">
        <v>1950754</v>
      </c>
      <c r="BJ12" s="371">
        <v>109547006</v>
      </c>
      <c r="BK12" s="358"/>
      <c r="BL12" s="359"/>
      <c r="BM12" s="361" t="s">
        <v>475</v>
      </c>
      <c r="BN12" s="370">
        <v>155346690</v>
      </c>
      <c r="BO12" s="368">
        <v>7925785</v>
      </c>
      <c r="BP12" s="368">
        <v>110296</v>
      </c>
      <c r="BQ12" s="368">
        <v>14721802</v>
      </c>
      <c r="BR12" s="368">
        <v>17224415</v>
      </c>
      <c r="BS12" s="368">
        <v>195328988</v>
      </c>
      <c r="BT12" s="368">
        <v>9317917</v>
      </c>
      <c r="BU12" s="368">
        <v>475415</v>
      </c>
      <c r="BV12" s="368">
        <v>6617</v>
      </c>
      <c r="BW12" s="368">
        <v>882715</v>
      </c>
      <c r="BX12" s="368">
        <v>664664</v>
      </c>
      <c r="BY12" s="369">
        <v>11347328</v>
      </c>
      <c r="BZ12" s="358"/>
      <c r="CA12" s="359"/>
      <c r="CB12" s="361" t="s">
        <v>475</v>
      </c>
      <c r="CC12" s="370">
        <v>10982707</v>
      </c>
      <c r="CD12" s="368">
        <v>241321</v>
      </c>
      <c r="CE12" s="368">
        <v>2072</v>
      </c>
      <c r="CF12" s="368">
        <v>69706</v>
      </c>
      <c r="CG12" s="368">
        <v>34648</v>
      </c>
      <c r="CH12" s="368">
        <v>6390</v>
      </c>
      <c r="CI12" s="368">
        <v>10484</v>
      </c>
      <c r="CJ12" s="368">
        <v>847297</v>
      </c>
      <c r="CK12" s="368">
        <v>42227</v>
      </c>
      <c r="CL12" s="368">
        <v>254</v>
      </c>
      <c r="CM12" s="368">
        <v>69285</v>
      </c>
      <c r="CN12" s="368">
        <v>67769</v>
      </c>
      <c r="CO12" s="369">
        <v>1026832</v>
      </c>
      <c r="CP12" s="361" t="s">
        <v>475</v>
      </c>
      <c r="CQ12" s="370">
        <v>434</v>
      </c>
      <c r="CR12" s="368">
        <v>149</v>
      </c>
      <c r="CS12" s="368">
        <v>0</v>
      </c>
      <c r="CT12" s="368">
        <v>130</v>
      </c>
      <c r="CU12" s="368">
        <v>0</v>
      </c>
      <c r="CV12" s="368">
        <v>713</v>
      </c>
      <c r="CW12" s="368">
        <v>1876</v>
      </c>
      <c r="CX12" s="368">
        <v>84</v>
      </c>
      <c r="CY12" s="368">
        <v>0</v>
      </c>
      <c r="CZ12" s="368">
        <v>5987</v>
      </c>
      <c r="DA12" s="368">
        <v>11312</v>
      </c>
      <c r="DB12" s="369">
        <v>19259</v>
      </c>
      <c r="DC12" s="361" t="s">
        <v>475</v>
      </c>
      <c r="DD12" s="370">
        <v>1537</v>
      </c>
      <c r="DE12" s="368">
        <v>36</v>
      </c>
      <c r="DF12" s="368">
        <v>0</v>
      </c>
      <c r="DG12" s="368">
        <v>373</v>
      </c>
      <c r="DH12" s="368">
        <v>19622</v>
      </c>
      <c r="DI12" s="368">
        <v>21568</v>
      </c>
      <c r="DJ12" s="368">
        <v>3408</v>
      </c>
      <c r="DK12" s="368">
        <v>90</v>
      </c>
      <c r="DL12" s="368">
        <v>0</v>
      </c>
      <c r="DM12" s="368">
        <v>96</v>
      </c>
      <c r="DN12" s="368">
        <v>312</v>
      </c>
      <c r="DO12" s="369">
        <v>3906</v>
      </c>
      <c r="DP12" s="361" t="s">
        <v>46</v>
      </c>
      <c r="DQ12" s="368">
        <v>1202</v>
      </c>
      <c r="DR12" s="368">
        <v>3</v>
      </c>
      <c r="DS12" s="368">
        <v>0</v>
      </c>
      <c r="DT12" s="368">
        <v>604</v>
      </c>
      <c r="DU12" s="368">
        <v>11</v>
      </c>
      <c r="DV12" s="369">
        <v>1820</v>
      </c>
      <c r="DW12" s="363">
        <v>8462163</v>
      </c>
      <c r="DX12" s="368">
        <v>432826</v>
      </c>
      <c r="DY12" s="368">
        <v>6363</v>
      </c>
      <c r="DZ12" s="368">
        <v>806240</v>
      </c>
      <c r="EA12" s="368">
        <v>565638</v>
      </c>
      <c r="EB12" s="371">
        <v>10273230</v>
      </c>
      <c r="EC12" s="369">
        <v>9483088</v>
      </c>
      <c r="ED12" s="361" t="s">
        <v>475</v>
      </c>
      <c r="EE12" s="368">
        <v>50490</v>
      </c>
      <c r="EF12" s="368">
        <v>16352</v>
      </c>
      <c r="EG12" s="368">
        <v>66842</v>
      </c>
      <c r="EH12" s="368">
        <v>1857</v>
      </c>
      <c r="EI12" s="368">
        <v>1166</v>
      </c>
      <c r="EJ12" s="368">
        <v>3023</v>
      </c>
      <c r="EK12" s="368">
        <v>19</v>
      </c>
      <c r="EL12" s="368">
        <v>9</v>
      </c>
      <c r="EM12" s="368">
        <v>28</v>
      </c>
      <c r="EN12" s="368">
        <v>5026</v>
      </c>
      <c r="EO12" s="368">
        <v>9288</v>
      </c>
      <c r="EP12" s="371">
        <v>14314</v>
      </c>
      <c r="EQ12" s="368">
        <v>1220</v>
      </c>
      <c r="ER12" s="368">
        <v>122</v>
      </c>
      <c r="ES12" s="368">
        <v>1342</v>
      </c>
      <c r="ET12" s="368">
        <v>58612</v>
      </c>
      <c r="EU12" s="368">
        <v>26937</v>
      </c>
      <c r="EV12" s="369">
        <v>85549</v>
      </c>
    </row>
    <row r="13" spans="2:152" s="360" customFormat="1" ht="24.75" customHeight="1" x14ac:dyDescent="0.15">
      <c r="B13" s="361" t="s">
        <v>476</v>
      </c>
      <c r="C13" s="362">
        <v>8100</v>
      </c>
      <c r="D13" s="364">
        <v>0</v>
      </c>
      <c r="E13" s="364">
        <v>8100</v>
      </c>
      <c r="F13" s="364">
        <v>4</v>
      </c>
      <c r="G13" s="364">
        <v>1</v>
      </c>
      <c r="H13" s="364">
        <v>46</v>
      </c>
      <c r="I13" s="364">
        <v>4</v>
      </c>
      <c r="J13" s="364">
        <v>40</v>
      </c>
      <c r="K13" s="364">
        <v>6</v>
      </c>
      <c r="L13" s="364">
        <v>157</v>
      </c>
      <c r="M13" s="364">
        <v>1</v>
      </c>
      <c r="N13" s="364">
        <v>456</v>
      </c>
      <c r="O13" s="365">
        <v>715</v>
      </c>
      <c r="P13" s="366">
        <v>7166</v>
      </c>
      <c r="Q13" s="366">
        <v>561</v>
      </c>
      <c r="R13" s="366">
        <v>17</v>
      </c>
      <c r="S13" s="367">
        <v>10440</v>
      </c>
      <c r="T13" s="367">
        <v>8100</v>
      </c>
      <c r="U13" s="351"/>
      <c r="V13" s="352"/>
      <c r="W13" s="361" t="s">
        <v>476</v>
      </c>
      <c r="X13" s="363">
        <v>1083</v>
      </c>
      <c r="Y13" s="368">
        <v>4625</v>
      </c>
      <c r="Z13" s="368">
        <v>221</v>
      </c>
      <c r="AA13" s="368">
        <v>518673</v>
      </c>
      <c r="AB13" s="368">
        <v>504798</v>
      </c>
      <c r="AC13" s="369">
        <v>13875</v>
      </c>
      <c r="AD13" s="361" t="s">
        <v>476</v>
      </c>
      <c r="AE13" s="363">
        <v>3</v>
      </c>
      <c r="AF13" s="368">
        <v>2344</v>
      </c>
      <c r="AG13" s="368">
        <v>493</v>
      </c>
      <c r="AH13" s="368">
        <v>67761</v>
      </c>
      <c r="AI13" s="368">
        <v>62172</v>
      </c>
      <c r="AJ13" s="369">
        <v>5589</v>
      </c>
      <c r="AK13" s="361" t="s">
        <v>476</v>
      </c>
      <c r="AL13" s="370">
        <v>5189</v>
      </c>
      <c r="AM13" s="368">
        <v>316</v>
      </c>
      <c r="AN13" s="368">
        <v>11</v>
      </c>
      <c r="AO13" s="368">
        <v>1544</v>
      </c>
      <c r="AP13" s="368">
        <v>106</v>
      </c>
      <c r="AQ13" s="368">
        <v>7166</v>
      </c>
      <c r="AR13" s="368">
        <v>16339745</v>
      </c>
      <c r="AS13" s="368">
        <v>1181897</v>
      </c>
      <c r="AT13" s="368">
        <v>23525</v>
      </c>
      <c r="AU13" s="368">
        <v>2534825</v>
      </c>
      <c r="AV13" s="368">
        <v>454248</v>
      </c>
      <c r="AW13" s="369">
        <v>20534240</v>
      </c>
      <c r="AX13" s="361" t="s">
        <v>476</v>
      </c>
      <c r="AY13" s="368">
        <v>137981</v>
      </c>
      <c r="AZ13" s="368">
        <v>29231</v>
      </c>
      <c r="BA13" s="368">
        <v>31250</v>
      </c>
      <c r="BB13" s="368">
        <v>46422</v>
      </c>
      <c r="BC13" s="368">
        <v>7504</v>
      </c>
      <c r="BD13" s="368">
        <v>6549</v>
      </c>
      <c r="BE13" s="368">
        <v>6489440</v>
      </c>
      <c r="BF13" s="368">
        <v>416308</v>
      </c>
      <c r="BG13" s="368">
        <v>12681</v>
      </c>
      <c r="BH13" s="368">
        <v>1377255</v>
      </c>
      <c r="BI13" s="368">
        <v>135890</v>
      </c>
      <c r="BJ13" s="371">
        <v>8431574</v>
      </c>
      <c r="BK13" s="358"/>
      <c r="BL13" s="359"/>
      <c r="BM13" s="361" t="s">
        <v>476</v>
      </c>
      <c r="BN13" s="370">
        <v>9850305</v>
      </c>
      <c r="BO13" s="368">
        <v>765589</v>
      </c>
      <c r="BP13" s="368">
        <v>10844</v>
      </c>
      <c r="BQ13" s="368">
        <v>1157570</v>
      </c>
      <c r="BR13" s="368">
        <v>577295</v>
      </c>
      <c r="BS13" s="368">
        <v>12361603</v>
      </c>
      <c r="BT13" s="368">
        <v>590802</v>
      </c>
      <c r="BU13" s="368">
        <v>45923</v>
      </c>
      <c r="BV13" s="368">
        <v>650</v>
      </c>
      <c r="BW13" s="368">
        <v>69390</v>
      </c>
      <c r="BX13" s="368">
        <v>27131</v>
      </c>
      <c r="BY13" s="369">
        <v>733896</v>
      </c>
      <c r="BZ13" s="358"/>
      <c r="CA13" s="359"/>
      <c r="CB13" s="361" t="s">
        <v>476</v>
      </c>
      <c r="CC13" s="370">
        <v>726652</v>
      </c>
      <c r="CD13" s="368">
        <v>3718</v>
      </c>
      <c r="CE13" s="368">
        <v>876</v>
      </c>
      <c r="CF13" s="368">
        <v>902</v>
      </c>
      <c r="CG13" s="368">
        <v>1326</v>
      </c>
      <c r="CH13" s="368">
        <v>226</v>
      </c>
      <c r="CI13" s="368">
        <v>196</v>
      </c>
      <c r="CJ13" s="368">
        <v>35124</v>
      </c>
      <c r="CK13" s="368">
        <v>3758</v>
      </c>
      <c r="CL13" s="368">
        <v>70</v>
      </c>
      <c r="CM13" s="368">
        <v>4837</v>
      </c>
      <c r="CN13" s="368">
        <v>2152</v>
      </c>
      <c r="CO13" s="369">
        <v>45941</v>
      </c>
      <c r="CP13" s="361" t="s">
        <v>476</v>
      </c>
      <c r="CQ13" s="370">
        <v>146</v>
      </c>
      <c r="CR13" s="368">
        <v>0</v>
      </c>
      <c r="CS13" s="368">
        <v>0</v>
      </c>
      <c r="CT13" s="368">
        <v>11</v>
      </c>
      <c r="CU13" s="368">
        <v>0</v>
      </c>
      <c r="CV13" s="368">
        <v>157</v>
      </c>
      <c r="CW13" s="368">
        <v>224</v>
      </c>
      <c r="CX13" s="368">
        <v>0</v>
      </c>
      <c r="CY13" s="368">
        <v>0</v>
      </c>
      <c r="CZ13" s="368">
        <v>208</v>
      </c>
      <c r="DA13" s="368">
        <v>575</v>
      </c>
      <c r="DB13" s="369">
        <v>1007</v>
      </c>
      <c r="DC13" s="361" t="s">
        <v>476</v>
      </c>
      <c r="DD13" s="370">
        <v>70</v>
      </c>
      <c r="DE13" s="368">
        <v>0</v>
      </c>
      <c r="DF13" s="368">
        <v>0</v>
      </c>
      <c r="DG13" s="368">
        <v>89</v>
      </c>
      <c r="DH13" s="368">
        <v>824</v>
      </c>
      <c r="DI13" s="368">
        <v>983</v>
      </c>
      <c r="DJ13" s="368">
        <v>60</v>
      </c>
      <c r="DK13" s="368">
        <v>0</v>
      </c>
      <c r="DL13" s="368">
        <v>0</v>
      </c>
      <c r="DM13" s="368">
        <v>6</v>
      </c>
      <c r="DN13" s="368">
        <v>0</v>
      </c>
      <c r="DO13" s="369">
        <v>66</v>
      </c>
      <c r="DP13" s="361" t="s">
        <v>47</v>
      </c>
      <c r="DQ13" s="368">
        <v>0</v>
      </c>
      <c r="DR13" s="368">
        <v>7</v>
      </c>
      <c r="DS13" s="368">
        <v>0</v>
      </c>
      <c r="DT13" s="368">
        <v>0</v>
      </c>
      <c r="DU13" s="368">
        <v>0</v>
      </c>
      <c r="DV13" s="369">
        <v>7</v>
      </c>
      <c r="DW13" s="363">
        <v>555178</v>
      </c>
      <c r="DX13" s="368">
        <v>42158</v>
      </c>
      <c r="DY13" s="368">
        <v>580</v>
      </c>
      <c r="DZ13" s="368">
        <v>64239</v>
      </c>
      <c r="EA13" s="368">
        <v>23580</v>
      </c>
      <c r="EB13" s="371">
        <v>685735</v>
      </c>
      <c r="EC13" s="369">
        <v>605250</v>
      </c>
      <c r="ED13" s="361" t="s">
        <v>476</v>
      </c>
      <c r="EE13" s="368">
        <v>3522</v>
      </c>
      <c r="EF13" s="368">
        <v>1667</v>
      </c>
      <c r="EG13" s="368">
        <v>5189</v>
      </c>
      <c r="EH13" s="368">
        <v>178</v>
      </c>
      <c r="EI13" s="368">
        <v>138</v>
      </c>
      <c r="EJ13" s="368">
        <v>316</v>
      </c>
      <c r="EK13" s="368">
        <v>5</v>
      </c>
      <c r="EL13" s="368">
        <v>6</v>
      </c>
      <c r="EM13" s="368">
        <v>11</v>
      </c>
      <c r="EN13" s="368">
        <v>513</v>
      </c>
      <c r="EO13" s="368">
        <v>1031</v>
      </c>
      <c r="EP13" s="371">
        <v>1544</v>
      </c>
      <c r="EQ13" s="368">
        <v>89</v>
      </c>
      <c r="ER13" s="368">
        <v>17</v>
      </c>
      <c r="ES13" s="368">
        <v>106</v>
      </c>
      <c r="ET13" s="368">
        <v>4307</v>
      </c>
      <c r="EU13" s="368">
        <v>2859</v>
      </c>
      <c r="EV13" s="369">
        <v>7166</v>
      </c>
    </row>
    <row r="14" spans="2:152" s="360" customFormat="1" ht="24.75" customHeight="1" x14ac:dyDescent="0.15">
      <c r="B14" s="361" t="s">
        <v>477</v>
      </c>
      <c r="C14" s="362">
        <v>44917</v>
      </c>
      <c r="D14" s="364">
        <v>54</v>
      </c>
      <c r="E14" s="364">
        <v>44971</v>
      </c>
      <c r="F14" s="364">
        <v>11</v>
      </c>
      <c r="G14" s="364">
        <v>0</v>
      </c>
      <c r="H14" s="364">
        <v>77</v>
      </c>
      <c r="I14" s="364">
        <v>9</v>
      </c>
      <c r="J14" s="364">
        <v>78</v>
      </c>
      <c r="K14" s="364">
        <v>38</v>
      </c>
      <c r="L14" s="364">
        <v>307</v>
      </c>
      <c r="M14" s="364">
        <v>14</v>
      </c>
      <c r="N14" s="364">
        <v>1718</v>
      </c>
      <c r="O14" s="365">
        <v>2252</v>
      </c>
      <c r="P14" s="366">
        <v>40337</v>
      </c>
      <c r="Q14" s="366">
        <v>2238</v>
      </c>
      <c r="R14" s="366">
        <v>71</v>
      </c>
      <c r="S14" s="367">
        <v>38000</v>
      </c>
      <c r="T14" s="367">
        <v>44917</v>
      </c>
      <c r="U14" s="351"/>
      <c r="V14" s="352"/>
      <c r="W14" s="361" t="s">
        <v>477</v>
      </c>
      <c r="X14" s="363">
        <v>7369</v>
      </c>
      <c r="Y14" s="368">
        <v>29126</v>
      </c>
      <c r="Z14" s="368">
        <v>1634</v>
      </c>
      <c r="AA14" s="368">
        <v>3276493</v>
      </c>
      <c r="AB14" s="368">
        <v>3189115</v>
      </c>
      <c r="AC14" s="369">
        <v>87378</v>
      </c>
      <c r="AD14" s="361" t="s">
        <v>477</v>
      </c>
      <c r="AE14" s="363">
        <v>5</v>
      </c>
      <c r="AF14" s="368">
        <v>9433</v>
      </c>
      <c r="AG14" s="368">
        <v>1712</v>
      </c>
      <c r="AH14" s="368">
        <v>312844</v>
      </c>
      <c r="AI14" s="368">
        <v>291128</v>
      </c>
      <c r="AJ14" s="369">
        <v>21716</v>
      </c>
      <c r="AK14" s="361" t="s">
        <v>477</v>
      </c>
      <c r="AL14" s="370">
        <v>31974</v>
      </c>
      <c r="AM14" s="368">
        <v>1483</v>
      </c>
      <c r="AN14" s="368">
        <v>64</v>
      </c>
      <c r="AO14" s="368">
        <v>6311</v>
      </c>
      <c r="AP14" s="368">
        <v>505</v>
      </c>
      <c r="AQ14" s="368">
        <v>40337</v>
      </c>
      <c r="AR14" s="368">
        <v>105945839</v>
      </c>
      <c r="AS14" s="368">
        <v>5135984</v>
      </c>
      <c r="AT14" s="368">
        <v>174741</v>
      </c>
      <c r="AU14" s="368">
        <v>13041672</v>
      </c>
      <c r="AV14" s="368">
        <v>1922274</v>
      </c>
      <c r="AW14" s="369">
        <v>126220510</v>
      </c>
      <c r="AX14" s="361" t="s">
        <v>477</v>
      </c>
      <c r="AY14" s="368">
        <v>2184955</v>
      </c>
      <c r="AZ14" s="368">
        <v>108039</v>
      </c>
      <c r="BA14" s="368">
        <v>105775</v>
      </c>
      <c r="BB14" s="368">
        <v>376304</v>
      </c>
      <c r="BC14" s="368">
        <v>55741</v>
      </c>
      <c r="BD14" s="368">
        <v>133968</v>
      </c>
      <c r="BE14" s="368">
        <v>41483569</v>
      </c>
      <c r="BF14" s="368">
        <v>1911211</v>
      </c>
      <c r="BG14" s="368">
        <v>72329</v>
      </c>
      <c r="BH14" s="368">
        <v>6268935</v>
      </c>
      <c r="BI14" s="368">
        <v>693282</v>
      </c>
      <c r="BJ14" s="371">
        <v>50429326</v>
      </c>
      <c r="BK14" s="358"/>
      <c r="BL14" s="359"/>
      <c r="BM14" s="361" t="s">
        <v>477</v>
      </c>
      <c r="BN14" s="370">
        <v>64462270</v>
      </c>
      <c r="BO14" s="368">
        <v>3224773</v>
      </c>
      <c r="BP14" s="368">
        <v>102412</v>
      </c>
      <c r="BQ14" s="368">
        <v>6772737</v>
      </c>
      <c r="BR14" s="368">
        <v>4193774</v>
      </c>
      <c r="BS14" s="368">
        <v>78755966</v>
      </c>
      <c r="BT14" s="368">
        <v>3866371</v>
      </c>
      <c r="BU14" s="368">
        <v>193425</v>
      </c>
      <c r="BV14" s="368">
        <v>6143</v>
      </c>
      <c r="BW14" s="368">
        <v>406102</v>
      </c>
      <c r="BX14" s="368">
        <v>166255</v>
      </c>
      <c r="BY14" s="369">
        <v>4638296</v>
      </c>
      <c r="BZ14" s="358"/>
      <c r="CA14" s="359"/>
      <c r="CB14" s="361" t="s">
        <v>477</v>
      </c>
      <c r="CC14" s="370">
        <v>4548555</v>
      </c>
      <c r="CD14" s="368">
        <v>64142</v>
      </c>
      <c r="CE14" s="368">
        <v>5781</v>
      </c>
      <c r="CF14" s="368">
        <v>3125</v>
      </c>
      <c r="CG14" s="368">
        <v>11119</v>
      </c>
      <c r="CH14" s="368">
        <v>1669</v>
      </c>
      <c r="CI14" s="368">
        <v>3905</v>
      </c>
      <c r="CJ14" s="368">
        <v>334128</v>
      </c>
      <c r="CK14" s="368">
        <v>14137</v>
      </c>
      <c r="CL14" s="368">
        <v>320</v>
      </c>
      <c r="CM14" s="368">
        <v>33401</v>
      </c>
      <c r="CN14" s="368">
        <v>12891</v>
      </c>
      <c r="CO14" s="369">
        <v>394877</v>
      </c>
      <c r="CP14" s="361" t="s">
        <v>477</v>
      </c>
      <c r="CQ14" s="370">
        <v>219</v>
      </c>
      <c r="CR14" s="368">
        <v>57</v>
      </c>
      <c r="CS14" s="368">
        <v>0</v>
      </c>
      <c r="CT14" s="368">
        <v>43</v>
      </c>
      <c r="CU14" s="368">
        <v>0</v>
      </c>
      <c r="CV14" s="368">
        <v>319</v>
      </c>
      <c r="CW14" s="368">
        <v>663</v>
      </c>
      <c r="CX14" s="368">
        <v>29</v>
      </c>
      <c r="CY14" s="368">
        <v>5</v>
      </c>
      <c r="CZ14" s="368">
        <v>1530</v>
      </c>
      <c r="DA14" s="368">
        <v>3881</v>
      </c>
      <c r="DB14" s="369">
        <v>6108</v>
      </c>
      <c r="DC14" s="361" t="s">
        <v>477</v>
      </c>
      <c r="DD14" s="370">
        <v>610</v>
      </c>
      <c r="DE14" s="368">
        <v>23</v>
      </c>
      <c r="DF14" s="368">
        <v>0</v>
      </c>
      <c r="DG14" s="368">
        <v>104</v>
      </c>
      <c r="DH14" s="368">
        <v>6020</v>
      </c>
      <c r="DI14" s="368">
        <v>6757</v>
      </c>
      <c r="DJ14" s="368">
        <v>792</v>
      </c>
      <c r="DK14" s="368">
        <v>30</v>
      </c>
      <c r="DL14" s="368">
        <v>0</v>
      </c>
      <c r="DM14" s="368">
        <v>48</v>
      </c>
      <c r="DN14" s="368">
        <v>54</v>
      </c>
      <c r="DO14" s="369">
        <v>924</v>
      </c>
      <c r="DP14" s="361" t="s">
        <v>48</v>
      </c>
      <c r="DQ14" s="368">
        <v>0</v>
      </c>
      <c r="DR14" s="368">
        <v>0</v>
      </c>
      <c r="DS14" s="368">
        <v>0</v>
      </c>
      <c r="DT14" s="368">
        <v>0</v>
      </c>
      <c r="DU14" s="368">
        <v>0</v>
      </c>
      <c r="DV14" s="369">
        <v>0</v>
      </c>
      <c r="DW14" s="363">
        <v>3529959</v>
      </c>
      <c r="DX14" s="368">
        <v>179149</v>
      </c>
      <c r="DY14" s="368">
        <v>5818</v>
      </c>
      <c r="DZ14" s="368">
        <v>370976</v>
      </c>
      <c r="EA14" s="368">
        <v>143409</v>
      </c>
      <c r="EB14" s="371">
        <v>4229311</v>
      </c>
      <c r="EC14" s="369">
        <v>3805415</v>
      </c>
      <c r="ED14" s="361" t="s">
        <v>477</v>
      </c>
      <c r="EE14" s="368">
        <v>22833</v>
      </c>
      <c r="EF14" s="368">
        <v>9141</v>
      </c>
      <c r="EG14" s="368">
        <v>31974</v>
      </c>
      <c r="EH14" s="368">
        <v>871</v>
      </c>
      <c r="EI14" s="368">
        <v>612</v>
      </c>
      <c r="EJ14" s="368">
        <v>1483</v>
      </c>
      <c r="EK14" s="368">
        <v>26</v>
      </c>
      <c r="EL14" s="368">
        <v>38</v>
      </c>
      <c r="EM14" s="368">
        <v>64</v>
      </c>
      <c r="EN14" s="368">
        <v>1981</v>
      </c>
      <c r="EO14" s="368">
        <v>4330</v>
      </c>
      <c r="EP14" s="371">
        <v>6311</v>
      </c>
      <c r="EQ14" s="368">
        <v>444</v>
      </c>
      <c r="ER14" s="368">
        <v>61</v>
      </c>
      <c r="ES14" s="368">
        <v>505</v>
      </c>
      <c r="ET14" s="368">
        <v>26155</v>
      </c>
      <c r="EU14" s="368">
        <v>14182</v>
      </c>
      <c r="EV14" s="369">
        <v>40337</v>
      </c>
    </row>
    <row r="15" spans="2:152" s="360" customFormat="1" ht="24.75" customHeight="1" x14ac:dyDescent="0.15">
      <c r="B15" s="361" t="s">
        <v>478</v>
      </c>
      <c r="C15" s="362">
        <v>37591</v>
      </c>
      <c r="D15" s="364">
        <v>31</v>
      </c>
      <c r="E15" s="364">
        <v>37622</v>
      </c>
      <c r="F15" s="364">
        <v>9</v>
      </c>
      <c r="G15" s="364">
        <v>2</v>
      </c>
      <c r="H15" s="364">
        <v>44</v>
      </c>
      <c r="I15" s="364">
        <v>3</v>
      </c>
      <c r="J15" s="364">
        <v>56</v>
      </c>
      <c r="K15" s="364">
        <v>25</v>
      </c>
      <c r="L15" s="364">
        <v>213</v>
      </c>
      <c r="M15" s="364">
        <v>9</v>
      </c>
      <c r="N15" s="364">
        <v>1111</v>
      </c>
      <c r="O15" s="365">
        <v>1472</v>
      </c>
      <c r="P15" s="366">
        <v>34723</v>
      </c>
      <c r="Q15" s="366">
        <v>1446</v>
      </c>
      <c r="R15" s="366">
        <v>51</v>
      </c>
      <c r="S15" s="367">
        <v>31067</v>
      </c>
      <c r="T15" s="367">
        <v>37591</v>
      </c>
      <c r="U15" s="351"/>
      <c r="V15" s="352"/>
      <c r="W15" s="361" t="s">
        <v>478</v>
      </c>
      <c r="X15" s="363">
        <v>7821</v>
      </c>
      <c r="Y15" s="368">
        <v>23520</v>
      </c>
      <c r="Z15" s="368">
        <v>927</v>
      </c>
      <c r="AA15" s="368">
        <v>2883200</v>
      </c>
      <c r="AB15" s="368">
        <v>2812640</v>
      </c>
      <c r="AC15" s="369">
        <v>70560</v>
      </c>
      <c r="AD15" s="361" t="s">
        <v>478</v>
      </c>
      <c r="AE15" s="363">
        <v>5</v>
      </c>
      <c r="AF15" s="368">
        <v>9009</v>
      </c>
      <c r="AG15" s="368">
        <v>1332</v>
      </c>
      <c r="AH15" s="368">
        <v>314735</v>
      </c>
      <c r="AI15" s="368">
        <v>292273</v>
      </c>
      <c r="AJ15" s="369">
        <v>22462</v>
      </c>
      <c r="AK15" s="361" t="s">
        <v>478</v>
      </c>
      <c r="AL15" s="370">
        <v>26176</v>
      </c>
      <c r="AM15" s="368">
        <v>1180</v>
      </c>
      <c r="AN15" s="368">
        <v>38</v>
      </c>
      <c r="AO15" s="368">
        <v>6873</v>
      </c>
      <c r="AP15" s="368">
        <v>456</v>
      </c>
      <c r="AQ15" s="368">
        <v>34723</v>
      </c>
      <c r="AR15" s="368">
        <v>90340341</v>
      </c>
      <c r="AS15" s="368">
        <v>4282657</v>
      </c>
      <c r="AT15" s="368">
        <v>135321</v>
      </c>
      <c r="AU15" s="368">
        <v>13370678</v>
      </c>
      <c r="AV15" s="368">
        <v>2303661</v>
      </c>
      <c r="AW15" s="369">
        <v>110432658</v>
      </c>
      <c r="AX15" s="361" t="s">
        <v>478</v>
      </c>
      <c r="AY15" s="368">
        <v>1691708</v>
      </c>
      <c r="AZ15" s="368">
        <v>37235</v>
      </c>
      <c r="BA15" s="368">
        <v>195753</v>
      </c>
      <c r="BB15" s="368">
        <v>866097</v>
      </c>
      <c r="BC15" s="368">
        <v>143229</v>
      </c>
      <c r="BD15" s="368">
        <v>61066</v>
      </c>
      <c r="BE15" s="368">
        <v>34251839</v>
      </c>
      <c r="BF15" s="368">
        <v>1532553</v>
      </c>
      <c r="BG15" s="368">
        <v>53574</v>
      </c>
      <c r="BH15" s="368">
        <v>7013610</v>
      </c>
      <c r="BI15" s="368">
        <v>625914</v>
      </c>
      <c r="BJ15" s="371">
        <v>43477490</v>
      </c>
      <c r="BK15" s="358"/>
      <c r="BL15" s="359"/>
      <c r="BM15" s="361" t="s">
        <v>478</v>
      </c>
      <c r="BN15" s="370">
        <v>56088502</v>
      </c>
      <c r="BO15" s="368">
        <v>2750104</v>
      </c>
      <c r="BP15" s="368">
        <v>81747</v>
      </c>
      <c r="BQ15" s="368">
        <v>6357068</v>
      </c>
      <c r="BR15" s="368">
        <v>4672835</v>
      </c>
      <c r="BS15" s="368">
        <v>69950256</v>
      </c>
      <c r="BT15" s="368">
        <v>3364187</v>
      </c>
      <c r="BU15" s="368">
        <v>164956</v>
      </c>
      <c r="BV15" s="368">
        <v>4904</v>
      </c>
      <c r="BW15" s="368">
        <v>381141</v>
      </c>
      <c r="BX15" s="368">
        <v>192952</v>
      </c>
      <c r="BY15" s="369">
        <v>4108140</v>
      </c>
      <c r="BZ15" s="358"/>
      <c r="CA15" s="359"/>
      <c r="CB15" s="361" t="s">
        <v>478</v>
      </c>
      <c r="CC15" s="370">
        <v>4019251</v>
      </c>
      <c r="CD15" s="368">
        <v>49321</v>
      </c>
      <c r="CE15" s="368">
        <v>2010</v>
      </c>
      <c r="CF15" s="368">
        <v>5795</v>
      </c>
      <c r="CG15" s="368">
        <v>25725</v>
      </c>
      <c r="CH15" s="368">
        <v>4268</v>
      </c>
      <c r="CI15" s="368">
        <v>1770</v>
      </c>
      <c r="CJ15" s="368">
        <v>305524</v>
      </c>
      <c r="CK15" s="368">
        <v>13624</v>
      </c>
      <c r="CL15" s="368">
        <v>304</v>
      </c>
      <c r="CM15" s="368">
        <v>27696</v>
      </c>
      <c r="CN15" s="368">
        <v>17811</v>
      </c>
      <c r="CO15" s="369">
        <v>364959</v>
      </c>
      <c r="CP15" s="361" t="s">
        <v>478</v>
      </c>
      <c r="CQ15" s="370">
        <v>109</v>
      </c>
      <c r="CR15" s="368">
        <v>8</v>
      </c>
      <c r="CS15" s="368">
        <v>0</v>
      </c>
      <c r="CT15" s="368">
        <v>68</v>
      </c>
      <c r="CU15" s="368">
        <v>0</v>
      </c>
      <c r="CV15" s="368">
        <v>185</v>
      </c>
      <c r="CW15" s="368">
        <v>855</v>
      </c>
      <c r="CX15" s="368">
        <v>4</v>
      </c>
      <c r="CY15" s="368">
        <v>4</v>
      </c>
      <c r="CZ15" s="368">
        <v>1411</v>
      </c>
      <c r="DA15" s="368">
        <v>6028</v>
      </c>
      <c r="DB15" s="369">
        <v>8302</v>
      </c>
      <c r="DC15" s="361" t="s">
        <v>478</v>
      </c>
      <c r="DD15" s="370">
        <v>144</v>
      </c>
      <c r="DE15" s="368">
        <v>105</v>
      </c>
      <c r="DF15" s="368">
        <v>0</v>
      </c>
      <c r="DG15" s="368">
        <v>296</v>
      </c>
      <c r="DH15" s="368">
        <v>18156</v>
      </c>
      <c r="DI15" s="368">
        <v>18701</v>
      </c>
      <c r="DJ15" s="368">
        <v>1032</v>
      </c>
      <c r="DK15" s="368">
        <v>30</v>
      </c>
      <c r="DL15" s="368">
        <v>0</v>
      </c>
      <c r="DM15" s="368">
        <v>30</v>
      </c>
      <c r="DN15" s="368">
        <v>78</v>
      </c>
      <c r="DO15" s="369">
        <v>1170</v>
      </c>
      <c r="DP15" s="361" t="s">
        <v>49</v>
      </c>
      <c r="DQ15" s="368">
        <v>540</v>
      </c>
      <c r="DR15" s="368">
        <v>1</v>
      </c>
      <c r="DS15" s="368">
        <v>0</v>
      </c>
      <c r="DT15" s="368">
        <v>718</v>
      </c>
      <c r="DU15" s="368">
        <v>3</v>
      </c>
      <c r="DV15" s="369">
        <v>1262</v>
      </c>
      <c r="DW15" s="363">
        <v>3055983</v>
      </c>
      <c r="DX15" s="368">
        <v>151184</v>
      </c>
      <c r="DY15" s="368">
        <v>4596</v>
      </c>
      <c r="DZ15" s="368">
        <v>350922</v>
      </c>
      <c r="EA15" s="368">
        <v>150876</v>
      </c>
      <c r="EB15" s="371">
        <v>3713561</v>
      </c>
      <c r="EC15" s="369">
        <v>3368276</v>
      </c>
      <c r="ED15" s="361" t="s">
        <v>478</v>
      </c>
      <c r="EE15" s="368">
        <v>19517</v>
      </c>
      <c r="EF15" s="368">
        <v>6659</v>
      </c>
      <c r="EG15" s="368">
        <v>26176</v>
      </c>
      <c r="EH15" s="368">
        <v>712</v>
      </c>
      <c r="EI15" s="368">
        <v>468</v>
      </c>
      <c r="EJ15" s="368">
        <v>1180</v>
      </c>
      <c r="EK15" s="368">
        <v>26</v>
      </c>
      <c r="EL15" s="368">
        <v>12</v>
      </c>
      <c r="EM15" s="368">
        <v>38</v>
      </c>
      <c r="EN15" s="368">
        <v>2142</v>
      </c>
      <c r="EO15" s="368">
        <v>4731</v>
      </c>
      <c r="EP15" s="371">
        <v>6873</v>
      </c>
      <c r="EQ15" s="368">
        <v>415</v>
      </c>
      <c r="ER15" s="368">
        <v>41</v>
      </c>
      <c r="ES15" s="368">
        <v>456</v>
      </c>
      <c r="ET15" s="368">
        <v>22812</v>
      </c>
      <c r="EU15" s="368">
        <v>11911</v>
      </c>
      <c r="EV15" s="369">
        <v>34723</v>
      </c>
    </row>
    <row r="16" spans="2:152" s="360" customFormat="1" ht="24.75" customHeight="1" x14ac:dyDescent="0.15">
      <c r="B16" s="361" t="s">
        <v>479</v>
      </c>
      <c r="C16" s="362">
        <v>28679</v>
      </c>
      <c r="D16" s="364">
        <v>0</v>
      </c>
      <c r="E16" s="364">
        <v>28679</v>
      </c>
      <c r="F16" s="364">
        <v>12</v>
      </c>
      <c r="G16" s="364">
        <v>1</v>
      </c>
      <c r="H16" s="364">
        <v>56</v>
      </c>
      <c r="I16" s="364">
        <v>6</v>
      </c>
      <c r="J16" s="364">
        <v>62</v>
      </c>
      <c r="K16" s="364">
        <v>15</v>
      </c>
      <c r="L16" s="364">
        <v>139</v>
      </c>
      <c r="M16" s="364">
        <v>3</v>
      </c>
      <c r="N16" s="364">
        <v>1122</v>
      </c>
      <c r="O16" s="365">
        <v>1416</v>
      </c>
      <c r="P16" s="366">
        <v>27242</v>
      </c>
      <c r="Q16" s="366">
        <v>1414</v>
      </c>
      <c r="R16" s="366">
        <v>62</v>
      </c>
      <c r="S16" s="367">
        <v>21376</v>
      </c>
      <c r="T16" s="367">
        <v>28679</v>
      </c>
      <c r="U16" s="351"/>
      <c r="V16" s="352"/>
      <c r="W16" s="361" t="s">
        <v>479</v>
      </c>
      <c r="X16" s="363">
        <v>8055</v>
      </c>
      <c r="Y16" s="368">
        <v>19562</v>
      </c>
      <c r="Z16" s="368">
        <v>437</v>
      </c>
      <c r="AA16" s="368">
        <v>2947053</v>
      </c>
      <c r="AB16" s="368">
        <v>2888367</v>
      </c>
      <c r="AC16" s="369">
        <v>58686</v>
      </c>
      <c r="AD16" s="361" t="s">
        <v>479</v>
      </c>
      <c r="AE16" s="363">
        <v>7</v>
      </c>
      <c r="AF16" s="368">
        <v>5203</v>
      </c>
      <c r="AG16" s="368">
        <v>626</v>
      </c>
      <c r="AH16" s="368">
        <v>193145</v>
      </c>
      <c r="AI16" s="368">
        <v>180635</v>
      </c>
      <c r="AJ16" s="369">
        <v>12510</v>
      </c>
      <c r="AK16" s="361" t="s">
        <v>479</v>
      </c>
      <c r="AL16" s="370">
        <v>21854</v>
      </c>
      <c r="AM16" s="368">
        <v>844</v>
      </c>
      <c r="AN16" s="368">
        <v>5</v>
      </c>
      <c r="AO16" s="368">
        <v>4014</v>
      </c>
      <c r="AP16" s="368">
        <v>525</v>
      </c>
      <c r="AQ16" s="368">
        <v>27242</v>
      </c>
      <c r="AR16" s="368">
        <v>85964323</v>
      </c>
      <c r="AS16" s="368">
        <v>3515111</v>
      </c>
      <c r="AT16" s="368">
        <v>22500</v>
      </c>
      <c r="AU16" s="368">
        <v>8646885</v>
      </c>
      <c r="AV16" s="368">
        <v>3289997</v>
      </c>
      <c r="AW16" s="369">
        <v>101438816</v>
      </c>
      <c r="AX16" s="361" t="s">
        <v>479</v>
      </c>
      <c r="AY16" s="368">
        <v>3656700</v>
      </c>
      <c r="AZ16" s="368">
        <v>2575</v>
      </c>
      <c r="BA16" s="368">
        <v>4394854</v>
      </c>
      <c r="BB16" s="368">
        <v>1003611</v>
      </c>
      <c r="BC16" s="368">
        <v>148710</v>
      </c>
      <c r="BD16" s="368">
        <v>56905</v>
      </c>
      <c r="BE16" s="368">
        <v>30143130</v>
      </c>
      <c r="BF16" s="368">
        <v>1186675</v>
      </c>
      <c r="BG16" s="368">
        <v>7129</v>
      </c>
      <c r="BH16" s="368">
        <v>4042499</v>
      </c>
      <c r="BI16" s="368">
        <v>804408</v>
      </c>
      <c r="BJ16" s="371">
        <v>36183841</v>
      </c>
      <c r="BK16" s="358"/>
      <c r="BL16" s="359"/>
      <c r="BM16" s="361" t="s">
        <v>479</v>
      </c>
      <c r="BN16" s="370">
        <v>55821193</v>
      </c>
      <c r="BO16" s="368">
        <v>2328436</v>
      </c>
      <c r="BP16" s="368">
        <v>15371</v>
      </c>
      <c r="BQ16" s="368">
        <v>4604386</v>
      </c>
      <c r="BR16" s="368">
        <v>11748944</v>
      </c>
      <c r="BS16" s="368">
        <v>74518330</v>
      </c>
      <c r="BT16" s="368">
        <v>3348308</v>
      </c>
      <c r="BU16" s="368">
        <v>139670</v>
      </c>
      <c r="BV16" s="368">
        <v>922</v>
      </c>
      <c r="BW16" s="368">
        <v>276097</v>
      </c>
      <c r="BX16" s="368">
        <v>427467</v>
      </c>
      <c r="BY16" s="369">
        <v>4192464</v>
      </c>
      <c r="BZ16" s="358"/>
      <c r="CA16" s="359"/>
      <c r="CB16" s="361" t="s">
        <v>479</v>
      </c>
      <c r="CC16" s="370">
        <v>3916433</v>
      </c>
      <c r="CD16" s="368">
        <v>108063</v>
      </c>
      <c r="CE16" s="368">
        <v>140</v>
      </c>
      <c r="CF16" s="368">
        <v>131827</v>
      </c>
      <c r="CG16" s="368">
        <v>29942</v>
      </c>
      <c r="CH16" s="368">
        <v>4458</v>
      </c>
      <c r="CI16" s="368">
        <v>1601</v>
      </c>
      <c r="CJ16" s="368">
        <v>343710</v>
      </c>
      <c r="CK16" s="368">
        <v>13893</v>
      </c>
      <c r="CL16" s="368">
        <v>104</v>
      </c>
      <c r="CM16" s="368">
        <v>20647</v>
      </c>
      <c r="CN16" s="368">
        <v>26952</v>
      </c>
      <c r="CO16" s="369">
        <v>405306</v>
      </c>
      <c r="CP16" s="361" t="s">
        <v>479</v>
      </c>
      <c r="CQ16" s="370">
        <v>47</v>
      </c>
      <c r="CR16" s="368">
        <v>10</v>
      </c>
      <c r="CS16" s="368">
        <v>0</v>
      </c>
      <c r="CT16" s="368">
        <v>57</v>
      </c>
      <c r="CU16" s="368">
        <v>16</v>
      </c>
      <c r="CV16" s="368">
        <v>130</v>
      </c>
      <c r="CW16" s="368">
        <v>968</v>
      </c>
      <c r="CX16" s="368">
        <v>17</v>
      </c>
      <c r="CY16" s="368">
        <v>0</v>
      </c>
      <c r="CZ16" s="368">
        <v>1126</v>
      </c>
      <c r="DA16" s="368">
        <v>6374</v>
      </c>
      <c r="DB16" s="369">
        <v>8485</v>
      </c>
      <c r="DC16" s="361" t="s">
        <v>479</v>
      </c>
      <c r="DD16" s="370">
        <v>1272</v>
      </c>
      <c r="DE16" s="368">
        <v>42</v>
      </c>
      <c r="DF16" s="368">
        <v>0</v>
      </c>
      <c r="DG16" s="368">
        <v>116</v>
      </c>
      <c r="DH16" s="368">
        <v>8062</v>
      </c>
      <c r="DI16" s="368">
        <v>9492</v>
      </c>
      <c r="DJ16" s="368">
        <v>1674</v>
      </c>
      <c r="DK16" s="368">
        <v>42</v>
      </c>
      <c r="DL16" s="368">
        <v>0</v>
      </c>
      <c r="DM16" s="368">
        <v>18</v>
      </c>
      <c r="DN16" s="368">
        <v>186</v>
      </c>
      <c r="DO16" s="369">
        <v>1920</v>
      </c>
      <c r="DP16" s="361" t="s">
        <v>50</v>
      </c>
      <c r="DQ16" s="368">
        <v>169</v>
      </c>
      <c r="DR16" s="368">
        <v>0</v>
      </c>
      <c r="DS16" s="368">
        <v>0</v>
      </c>
      <c r="DT16" s="368">
        <v>22</v>
      </c>
      <c r="DU16" s="368">
        <v>0</v>
      </c>
      <c r="DV16" s="369">
        <v>191</v>
      </c>
      <c r="DW16" s="363">
        <v>3000468</v>
      </c>
      <c r="DX16" s="368">
        <v>125666</v>
      </c>
      <c r="DY16" s="368">
        <v>818</v>
      </c>
      <c r="DZ16" s="368">
        <v>254111</v>
      </c>
      <c r="EA16" s="368">
        <v>385877</v>
      </c>
      <c r="EB16" s="371">
        <v>3766940</v>
      </c>
      <c r="EC16" s="369">
        <v>3539025</v>
      </c>
      <c r="ED16" s="361" t="s">
        <v>479</v>
      </c>
      <c r="EE16" s="368">
        <v>16908</v>
      </c>
      <c r="EF16" s="368">
        <v>4946</v>
      </c>
      <c r="EG16" s="368">
        <v>21854</v>
      </c>
      <c r="EH16" s="368">
        <v>525</v>
      </c>
      <c r="EI16" s="368">
        <v>319</v>
      </c>
      <c r="EJ16" s="368">
        <v>844</v>
      </c>
      <c r="EK16" s="368">
        <v>3</v>
      </c>
      <c r="EL16" s="368">
        <v>2</v>
      </c>
      <c r="EM16" s="368">
        <v>5</v>
      </c>
      <c r="EN16" s="368">
        <v>1439</v>
      </c>
      <c r="EO16" s="368">
        <v>2575</v>
      </c>
      <c r="EP16" s="371">
        <v>4014</v>
      </c>
      <c r="EQ16" s="368">
        <v>483</v>
      </c>
      <c r="ER16" s="368">
        <v>42</v>
      </c>
      <c r="ES16" s="368">
        <v>525</v>
      </c>
      <c r="ET16" s="368">
        <v>19358</v>
      </c>
      <c r="EU16" s="368">
        <v>7884</v>
      </c>
      <c r="EV16" s="369">
        <v>27242</v>
      </c>
    </row>
    <row r="17" spans="1:212" s="360" customFormat="1" ht="24.75" customHeight="1" x14ac:dyDescent="0.15">
      <c r="B17" s="361" t="s">
        <v>480</v>
      </c>
      <c r="C17" s="362">
        <v>42596</v>
      </c>
      <c r="D17" s="364">
        <v>46</v>
      </c>
      <c r="E17" s="364">
        <v>42642</v>
      </c>
      <c r="F17" s="364">
        <v>18</v>
      </c>
      <c r="G17" s="364">
        <v>7</v>
      </c>
      <c r="H17" s="364">
        <v>64</v>
      </c>
      <c r="I17" s="364">
        <v>13</v>
      </c>
      <c r="J17" s="364">
        <v>65</v>
      </c>
      <c r="K17" s="364">
        <v>25</v>
      </c>
      <c r="L17" s="364">
        <v>227</v>
      </c>
      <c r="M17" s="364">
        <v>6</v>
      </c>
      <c r="N17" s="364">
        <v>1314</v>
      </c>
      <c r="O17" s="365">
        <v>1739</v>
      </c>
      <c r="P17" s="366">
        <v>40726</v>
      </c>
      <c r="Q17" s="366">
        <v>1731</v>
      </c>
      <c r="R17" s="366">
        <v>72</v>
      </c>
      <c r="S17" s="367">
        <v>30778</v>
      </c>
      <c r="T17" s="367">
        <v>42596</v>
      </c>
      <c r="U17" s="351"/>
      <c r="V17" s="352"/>
      <c r="W17" s="361" t="s">
        <v>480</v>
      </c>
      <c r="X17" s="363">
        <v>10024</v>
      </c>
      <c r="Y17" s="368">
        <v>28723</v>
      </c>
      <c r="Z17" s="368">
        <v>595</v>
      </c>
      <c r="AA17" s="368">
        <v>4588748</v>
      </c>
      <c r="AB17" s="368">
        <v>4502579</v>
      </c>
      <c r="AC17" s="369">
        <v>86169</v>
      </c>
      <c r="AD17" s="361" t="s">
        <v>480</v>
      </c>
      <c r="AE17" s="363">
        <v>6</v>
      </c>
      <c r="AF17" s="368">
        <v>8042</v>
      </c>
      <c r="AG17" s="368">
        <v>795</v>
      </c>
      <c r="AH17" s="368">
        <v>331552</v>
      </c>
      <c r="AI17" s="368">
        <v>311489</v>
      </c>
      <c r="AJ17" s="369">
        <v>20063</v>
      </c>
      <c r="AK17" s="361" t="s">
        <v>480</v>
      </c>
      <c r="AL17" s="370">
        <v>31957</v>
      </c>
      <c r="AM17" s="368">
        <v>1216</v>
      </c>
      <c r="AN17" s="368">
        <v>9</v>
      </c>
      <c r="AO17" s="368">
        <v>6639</v>
      </c>
      <c r="AP17" s="368">
        <v>905</v>
      </c>
      <c r="AQ17" s="368">
        <v>40726</v>
      </c>
      <c r="AR17" s="368">
        <v>132307560</v>
      </c>
      <c r="AS17" s="368">
        <v>5248023</v>
      </c>
      <c r="AT17" s="368">
        <v>46141</v>
      </c>
      <c r="AU17" s="368">
        <v>14880424</v>
      </c>
      <c r="AV17" s="368">
        <v>5474045</v>
      </c>
      <c r="AW17" s="369">
        <v>157956193</v>
      </c>
      <c r="AX17" s="361" t="s">
        <v>480</v>
      </c>
      <c r="AY17" s="368">
        <v>7279008</v>
      </c>
      <c r="AZ17" s="368">
        <v>39265</v>
      </c>
      <c r="BA17" s="368">
        <v>1151322</v>
      </c>
      <c r="BB17" s="368">
        <v>984492</v>
      </c>
      <c r="BC17" s="368">
        <v>157897</v>
      </c>
      <c r="BD17" s="368">
        <v>93548</v>
      </c>
      <c r="BE17" s="368">
        <v>44896320</v>
      </c>
      <c r="BF17" s="368">
        <v>1654776</v>
      </c>
      <c r="BG17" s="368">
        <v>18315</v>
      </c>
      <c r="BH17" s="368">
        <v>6967717</v>
      </c>
      <c r="BI17" s="368">
        <v>1399195</v>
      </c>
      <c r="BJ17" s="371">
        <v>54936323</v>
      </c>
      <c r="BK17" s="358"/>
      <c r="BL17" s="359"/>
      <c r="BM17" s="361" t="s">
        <v>480</v>
      </c>
      <c r="BN17" s="370">
        <v>87411240</v>
      </c>
      <c r="BO17" s="368">
        <v>3593247</v>
      </c>
      <c r="BP17" s="368">
        <v>27826</v>
      </c>
      <c r="BQ17" s="368">
        <v>7912707</v>
      </c>
      <c r="BR17" s="368">
        <v>13780382</v>
      </c>
      <c r="BS17" s="368">
        <v>112725402</v>
      </c>
      <c r="BT17" s="368">
        <v>5243260</v>
      </c>
      <c r="BU17" s="368">
        <v>215540</v>
      </c>
      <c r="BV17" s="368">
        <v>1670</v>
      </c>
      <c r="BW17" s="368">
        <v>474487</v>
      </c>
      <c r="BX17" s="368">
        <v>536957</v>
      </c>
      <c r="BY17" s="369">
        <v>6471914</v>
      </c>
      <c r="BZ17" s="358"/>
      <c r="CA17" s="359"/>
      <c r="CB17" s="361" t="s">
        <v>480</v>
      </c>
      <c r="CC17" s="370">
        <v>6183049</v>
      </c>
      <c r="CD17" s="368">
        <v>215802</v>
      </c>
      <c r="CE17" s="368">
        <v>1993</v>
      </c>
      <c r="CF17" s="368">
        <v>34437</v>
      </c>
      <c r="CG17" s="368">
        <v>29227</v>
      </c>
      <c r="CH17" s="368">
        <v>4733</v>
      </c>
      <c r="CI17" s="368">
        <v>2673</v>
      </c>
      <c r="CJ17" s="368">
        <v>536001</v>
      </c>
      <c r="CK17" s="368">
        <v>21329</v>
      </c>
      <c r="CL17" s="368">
        <v>114</v>
      </c>
      <c r="CM17" s="368">
        <v>37586</v>
      </c>
      <c r="CN17" s="368">
        <v>42250</v>
      </c>
      <c r="CO17" s="369">
        <v>637280</v>
      </c>
      <c r="CP17" s="361" t="s">
        <v>480</v>
      </c>
      <c r="CQ17" s="370">
        <v>224</v>
      </c>
      <c r="CR17" s="368">
        <v>14</v>
      </c>
      <c r="CS17" s="368">
        <v>0</v>
      </c>
      <c r="CT17" s="368">
        <v>32</v>
      </c>
      <c r="CU17" s="368">
        <v>0</v>
      </c>
      <c r="CV17" s="368">
        <v>270</v>
      </c>
      <c r="CW17" s="368">
        <v>1402</v>
      </c>
      <c r="CX17" s="368">
        <v>110</v>
      </c>
      <c r="CY17" s="368">
        <v>19</v>
      </c>
      <c r="CZ17" s="368">
        <v>3363</v>
      </c>
      <c r="DA17" s="368">
        <v>8128</v>
      </c>
      <c r="DB17" s="369">
        <v>13022</v>
      </c>
      <c r="DC17" s="361" t="s">
        <v>480</v>
      </c>
      <c r="DD17" s="370">
        <v>1299</v>
      </c>
      <c r="DE17" s="368">
        <v>39</v>
      </c>
      <c r="DF17" s="368">
        <v>0</v>
      </c>
      <c r="DG17" s="368">
        <v>532</v>
      </c>
      <c r="DH17" s="368">
        <v>13148</v>
      </c>
      <c r="DI17" s="368">
        <v>15018</v>
      </c>
      <c r="DJ17" s="368">
        <v>3060</v>
      </c>
      <c r="DK17" s="368">
        <v>60</v>
      </c>
      <c r="DL17" s="368">
        <v>0</v>
      </c>
      <c r="DM17" s="368">
        <v>90</v>
      </c>
      <c r="DN17" s="368">
        <v>246</v>
      </c>
      <c r="DO17" s="369">
        <v>3456</v>
      </c>
      <c r="DP17" s="361" t="s">
        <v>51</v>
      </c>
      <c r="DQ17" s="368">
        <v>0</v>
      </c>
      <c r="DR17" s="368">
        <v>0</v>
      </c>
      <c r="DS17" s="368">
        <v>0</v>
      </c>
      <c r="DT17" s="368">
        <v>0</v>
      </c>
      <c r="DU17" s="368">
        <v>0</v>
      </c>
      <c r="DV17" s="369">
        <v>0</v>
      </c>
      <c r="DW17" s="363">
        <v>4701274</v>
      </c>
      <c r="DX17" s="368">
        <v>193988</v>
      </c>
      <c r="DY17" s="368">
        <v>1537</v>
      </c>
      <c r="DZ17" s="368">
        <v>432884</v>
      </c>
      <c r="EA17" s="368">
        <v>473185</v>
      </c>
      <c r="EB17" s="371">
        <v>5802868</v>
      </c>
      <c r="EC17" s="369">
        <v>5471792</v>
      </c>
      <c r="ED17" s="361" t="s">
        <v>480</v>
      </c>
      <c r="EE17" s="368">
        <v>25272</v>
      </c>
      <c r="EF17" s="368">
        <v>6685</v>
      </c>
      <c r="EG17" s="368">
        <v>31957</v>
      </c>
      <c r="EH17" s="368">
        <v>762</v>
      </c>
      <c r="EI17" s="368">
        <v>454</v>
      </c>
      <c r="EJ17" s="368">
        <v>1216</v>
      </c>
      <c r="EK17" s="368">
        <v>7</v>
      </c>
      <c r="EL17" s="368">
        <v>2</v>
      </c>
      <c r="EM17" s="368">
        <v>9</v>
      </c>
      <c r="EN17" s="368">
        <v>2531</v>
      </c>
      <c r="EO17" s="368">
        <v>4108</v>
      </c>
      <c r="EP17" s="371">
        <v>6639</v>
      </c>
      <c r="EQ17" s="368">
        <v>835</v>
      </c>
      <c r="ER17" s="368">
        <v>70</v>
      </c>
      <c r="ES17" s="368">
        <v>905</v>
      </c>
      <c r="ET17" s="368">
        <v>29407</v>
      </c>
      <c r="EU17" s="368">
        <v>11319</v>
      </c>
      <c r="EV17" s="369">
        <v>40726</v>
      </c>
    </row>
    <row r="18" spans="1:212" s="360" customFormat="1" ht="24.75" customHeight="1" x14ac:dyDescent="0.15">
      <c r="B18" s="361" t="s">
        <v>481</v>
      </c>
      <c r="C18" s="362">
        <v>34709</v>
      </c>
      <c r="D18" s="364">
        <v>0</v>
      </c>
      <c r="E18" s="364">
        <v>34709</v>
      </c>
      <c r="F18" s="364">
        <v>13</v>
      </c>
      <c r="G18" s="364">
        <v>5</v>
      </c>
      <c r="H18" s="364">
        <v>75</v>
      </c>
      <c r="I18" s="364">
        <v>9</v>
      </c>
      <c r="J18" s="364">
        <v>75</v>
      </c>
      <c r="K18" s="364">
        <v>24</v>
      </c>
      <c r="L18" s="364">
        <v>300</v>
      </c>
      <c r="M18" s="364">
        <v>17</v>
      </c>
      <c r="N18" s="364">
        <v>1617</v>
      </c>
      <c r="O18" s="365">
        <v>2135</v>
      </c>
      <c r="P18" s="366">
        <v>32007</v>
      </c>
      <c r="Q18" s="366">
        <v>2130</v>
      </c>
      <c r="R18" s="366">
        <v>51</v>
      </c>
      <c r="S18" s="367">
        <v>25912</v>
      </c>
      <c r="T18" s="367">
        <v>34709</v>
      </c>
      <c r="U18" s="351"/>
      <c r="V18" s="352"/>
      <c r="W18" s="361" t="s">
        <v>481</v>
      </c>
      <c r="X18" s="363">
        <v>8579</v>
      </c>
      <c r="Y18" s="368">
        <v>21688</v>
      </c>
      <c r="Z18" s="368">
        <v>924</v>
      </c>
      <c r="AA18" s="368">
        <v>2708981</v>
      </c>
      <c r="AB18" s="368">
        <v>2643917</v>
      </c>
      <c r="AC18" s="369">
        <v>65064</v>
      </c>
      <c r="AD18" s="361" t="s">
        <v>481</v>
      </c>
      <c r="AE18" s="363">
        <v>5</v>
      </c>
      <c r="AF18" s="368">
        <v>7733</v>
      </c>
      <c r="AG18" s="368">
        <v>1030</v>
      </c>
      <c r="AH18" s="368">
        <v>291689</v>
      </c>
      <c r="AI18" s="368">
        <v>272405</v>
      </c>
      <c r="AJ18" s="369">
        <v>19284</v>
      </c>
      <c r="AK18" s="361" t="s">
        <v>481</v>
      </c>
      <c r="AL18" s="370">
        <v>24345</v>
      </c>
      <c r="AM18" s="368">
        <v>1021</v>
      </c>
      <c r="AN18" s="368">
        <v>30</v>
      </c>
      <c r="AO18" s="368">
        <v>6112</v>
      </c>
      <c r="AP18" s="368">
        <v>499</v>
      </c>
      <c r="AQ18" s="368">
        <v>32007</v>
      </c>
      <c r="AR18" s="368">
        <v>84365019</v>
      </c>
      <c r="AS18" s="368">
        <v>3864203</v>
      </c>
      <c r="AT18" s="368">
        <v>146945</v>
      </c>
      <c r="AU18" s="368">
        <v>13702898</v>
      </c>
      <c r="AV18" s="368">
        <v>2865343</v>
      </c>
      <c r="AW18" s="369">
        <v>104944408</v>
      </c>
      <c r="AX18" s="361" t="s">
        <v>481</v>
      </c>
      <c r="AY18" s="368">
        <v>1590959</v>
      </c>
      <c r="AZ18" s="368">
        <v>64408</v>
      </c>
      <c r="BA18" s="368">
        <v>853948</v>
      </c>
      <c r="BB18" s="368">
        <v>628436</v>
      </c>
      <c r="BC18" s="368">
        <v>111090</v>
      </c>
      <c r="BD18" s="368">
        <v>23679</v>
      </c>
      <c r="BE18" s="368">
        <v>32033914</v>
      </c>
      <c r="BF18" s="368">
        <v>1331160</v>
      </c>
      <c r="BG18" s="368">
        <v>47888</v>
      </c>
      <c r="BH18" s="368">
        <v>6420568</v>
      </c>
      <c r="BI18" s="368">
        <v>734732</v>
      </c>
      <c r="BJ18" s="371">
        <v>40568262</v>
      </c>
      <c r="BK18" s="358"/>
      <c r="BL18" s="359"/>
      <c r="BM18" s="361" t="s">
        <v>481</v>
      </c>
      <c r="BN18" s="370">
        <v>52331105</v>
      </c>
      <c r="BO18" s="368">
        <v>2533043</v>
      </c>
      <c r="BP18" s="368">
        <v>99057</v>
      </c>
      <c r="BQ18" s="368">
        <v>7282330</v>
      </c>
      <c r="BR18" s="368">
        <v>5403131</v>
      </c>
      <c r="BS18" s="368">
        <v>67648666</v>
      </c>
      <c r="BT18" s="368">
        <v>3138834</v>
      </c>
      <c r="BU18" s="368">
        <v>151940</v>
      </c>
      <c r="BV18" s="368">
        <v>5942</v>
      </c>
      <c r="BW18" s="368">
        <v>436689</v>
      </c>
      <c r="BX18" s="368">
        <v>228277</v>
      </c>
      <c r="BY18" s="369">
        <v>3961682</v>
      </c>
      <c r="BZ18" s="358"/>
      <c r="CA18" s="359"/>
      <c r="CB18" s="361" t="s">
        <v>481</v>
      </c>
      <c r="CC18" s="370">
        <v>3863383</v>
      </c>
      <c r="CD18" s="368">
        <v>46657</v>
      </c>
      <c r="CE18" s="368">
        <v>3441</v>
      </c>
      <c r="CF18" s="368">
        <v>25587</v>
      </c>
      <c r="CG18" s="368">
        <v>18598</v>
      </c>
      <c r="CH18" s="368">
        <v>3332</v>
      </c>
      <c r="CI18" s="368">
        <v>684</v>
      </c>
      <c r="CJ18" s="368">
        <v>273528</v>
      </c>
      <c r="CK18" s="368">
        <v>11477</v>
      </c>
      <c r="CL18" s="368">
        <v>419</v>
      </c>
      <c r="CM18" s="368">
        <v>30923</v>
      </c>
      <c r="CN18" s="368">
        <v>21786</v>
      </c>
      <c r="CO18" s="369">
        <v>338133</v>
      </c>
      <c r="CP18" s="361" t="s">
        <v>481</v>
      </c>
      <c r="CQ18" s="370">
        <v>113</v>
      </c>
      <c r="CR18" s="368">
        <v>5</v>
      </c>
      <c r="CS18" s="368">
        <v>0</v>
      </c>
      <c r="CT18" s="368">
        <v>59</v>
      </c>
      <c r="CU18" s="368">
        <v>0</v>
      </c>
      <c r="CV18" s="368">
        <v>177</v>
      </c>
      <c r="CW18" s="368">
        <v>622</v>
      </c>
      <c r="CX18" s="368">
        <v>23</v>
      </c>
      <c r="CY18" s="368">
        <v>1</v>
      </c>
      <c r="CZ18" s="368">
        <v>2032</v>
      </c>
      <c r="DA18" s="368">
        <v>5986</v>
      </c>
      <c r="DB18" s="369">
        <v>8664</v>
      </c>
      <c r="DC18" s="361" t="s">
        <v>481</v>
      </c>
      <c r="DD18" s="370">
        <v>280</v>
      </c>
      <c r="DE18" s="368">
        <v>351</v>
      </c>
      <c r="DF18" s="368">
        <v>0</v>
      </c>
      <c r="DG18" s="368">
        <v>189</v>
      </c>
      <c r="DH18" s="368">
        <v>8415</v>
      </c>
      <c r="DI18" s="368">
        <v>9235</v>
      </c>
      <c r="DJ18" s="368">
        <v>1338</v>
      </c>
      <c r="DK18" s="368">
        <v>36</v>
      </c>
      <c r="DL18" s="368">
        <v>0</v>
      </c>
      <c r="DM18" s="368">
        <v>78</v>
      </c>
      <c r="DN18" s="368">
        <v>138</v>
      </c>
      <c r="DO18" s="369">
        <v>1590</v>
      </c>
      <c r="DP18" s="361" t="s">
        <v>52</v>
      </c>
      <c r="DQ18" s="368">
        <v>0</v>
      </c>
      <c r="DR18" s="368">
        <v>0</v>
      </c>
      <c r="DS18" s="368">
        <v>0</v>
      </c>
      <c r="DT18" s="368">
        <v>0</v>
      </c>
      <c r="DU18" s="368">
        <v>0</v>
      </c>
      <c r="DV18" s="369">
        <v>0</v>
      </c>
      <c r="DW18" s="363">
        <v>2862953</v>
      </c>
      <c r="DX18" s="368">
        <v>140048</v>
      </c>
      <c r="DY18" s="368">
        <v>5522</v>
      </c>
      <c r="DZ18" s="368">
        <v>403408</v>
      </c>
      <c r="EA18" s="368">
        <v>191952</v>
      </c>
      <c r="EB18" s="371">
        <v>3603883</v>
      </c>
      <c r="EC18" s="369">
        <v>3269790</v>
      </c>
      <c r="ED18" s="361" t="s">
        <v>481</v>
      </c>
      <c r="EE18" s="368">
        <v>17515</v>
      </c>
      <c r="EF18" s="368">
        <v>6830</v>
      </c>
      <c r="EG18" s="368">
        <v>24345</v>
      </c>
      <c r="EH18" s="368">
        <v>594</v>
      </c>
      <c r="EI18" s="368">
        <v>427</v>
      </c>
      <c r="EJ18" s="368">
        <v>1021</v>
      </c>
      <c r="EK18" s="368">
        <v>20</v>
      </c>
      <c r="EL18" s="368">
        <v>10</v>
      </c>
      <c r="EM18" s="368">
        <v>30</v>
      </c>
      <c r="EN18" s="368">
        <v>2242</v>
      </c>
      <c r="EO18" s="368">
        <v>3870</v>
      </c>
      <c r="EP18" s="371">
        <v>6112</v>
      </c>
      <c r="EQ18" s="368">
        <v>449</v>
      </c>
      <c r="ER18" s="368">
        <v>50</v>
      </c>
      <c r="ES18" s="368">
        <v>499</v>
      </c>
      <c r="ET18" s="368">
        <v>20820</v>
      </c>
      <c r="EU18" s="368">
        <v>11187</v>
      </c>
      <c r="EV18" s="369">
        <v>32007</v>
      </c>
    </row>
    <row r="19" spans="1:212" s="360" customFormat="1" ht="24.75" customHeight="1" x14ac:dyDescent="0.15">
      <c r="B19" s="361" t="s">
        <v>482</v>
      </c>
      <c r="C19" s="362">
        <v>35971</v>
      </c>
      <c r="D19" s="364">
        <v>0</v>
      </c>
      <c r="E19" s="364">
        <v>35971</v>
      </c>
      <c r="F19" s="364">
        <v>13</v>
      </c>
      <c r="G19" s="364">
        <v>5</v>
      </c>
      <c r="H19" s="364">
        <v>79</v>
      </c>
      <c r="I19" s="364">
        <v>13</v>
      </c>
      <c r="J19" s="364">
        <v>63</v>
      </c>
      <c r="K19" s="364">
        <v>14</v>
      </c>
      <c r="L19" s="364">
        <v>239</v>
      </c>
      <c r="M19" s="364">
        <v>8</v>
      </c>
      <c r="N19" s="364">
        <v>1362</v>
      </c>
      <c r="O19" s="365">
        <v>1796</v>
      </c>
      <c r="P19" s="366">
        <v>33648</v>
      </c>
      <c r="Q19" s="366">
        <v>1786</v>
      </c>
      <c r="R19" s="366">
        <v>63</v>
      </c>
      <c r="S19" s="367">
        <v>27603</v>
      </c>
      <c r="T19" s="367">
        <v>35971</v>
      </c>
      <c r="U19" s="351"/>
      <c r="V19" s="352"/>
      <c r="W19" s="361" t="s">
        <v>482</v>
      </c>
      <c r="X19" s="363">
        <v>8818</v>
      </c>
      <c r="Y19" s="368">
        <v>24272</v>
      </c>
      <c r="Z19" s="368">
        <v>783</v>
      </c>
      <c r="AA19" s="368">
        <v>3783776</v>
      </c>
      <c r="AB19" s="368">
        <v>3710960</v>
      </c>
      <c r="AC19" s="369">
        <v>72816</v>
      </c>
      <c r="AD19" s="361" t="s">
        <v>482</v>
      </c>
      <c r="AE19" s="363">
        <v>4</v>
      </c>
      <c r="AF19" s="368">
        <v>6756</v>
      </c>
      <c r="AG19" s="368">
        <v>907</v>
      </c>
      <c r="AH19" s="368">
        <v>269952</v>
      </c>
      <c r="AI19" s="368">
        <v>253173</v>
      </c>
      <c r="AJ19" s="369">
        <v>16779</v>
      </c>
      <c r="AK19" s="361" t="s">
        <v>482</v>
      </c>
      <c r="AL19" s="370">
        <v>26702</v>
      </c>
      <c r="AM19" s="368">
        <v>954</v>
      </c>
      <c r="AN19" s="368">
        <v>22</v>
      </c>
      <c r="AO19" s="368">
        <v>5264</v>
      </c>
      <c r="AP19" s="368">
        <v>706</v>
      </c>
      <c r="AQ19" s="368">
        <v>33648</v>
      </c>
      <c r="AR19" s="368">
        <v>111593865</v>
      </c>
      <c r="AS19" s="368">
        <v>4275112</v>
      </c>
      <c r="AT19" s="368">
        <v>76027</v>
      </c>
      <c r="AU19" s="368">
        <v>11644613</v>
      </c>
      <c r="AV19" s="368">
        <v>4344170</v>
      </c>
      <c r="AW19" s="369">
        <v>131933787</v>
      </c>
      <c r="AX19" s="361" t="s">
        <v>482</v>
      </c>
      <c r="AY19" s="368">
        <v>2720081</v>
      </c>
      <c r="AZ19" s="368">
        <v>15348</v>
      </c>
      <c r="BA19" s="368">
        <v>1130566</v>
      </c>
      <c r="BB19" s="368">
        <v>701078</v>
      </c>
      <c r="BC19" s="368">
        <v>138412</v>
      </c>
      <c r="BD19" s="368">
        <v>72209</v>
      </c>
      <c r="BE19" s="368">
        <v>38263527</v>
      </c>
      <c r="BF19" s="368">
        <v>1283672</v>
      </c>
      <c r="BG19" s="368">
        <v>26185</v>
      </c>
      <c r="BH19" s="368">
        <v>5582903</v>
      </c>
      <c r="BI19" s="368">
        <v>1132786</v>
      </c>
      <c r="BJ19" s="371">
        <v>46289073</v>
      </c>
      <c r="BK19" s="358"/>
      <c r="BL19" s="359"/>
      <c r="BM19" s="361" t="s">
        <v>482</v>
      </c>
      <c r="BN19" s="370">
        <v>73330338</v>
      </c>
      <c r="BO19" s="368">
        <v>2991440</v>
      </c>
      <c r="BP19" s="368">
        <v>49842</v>
      </c>
      <c r="BQ19" s="368">
        <v>6061710</v>
      </c>
      <c r="BR19" s="368">
        <v>7989078</v>
      </c>
      <c r="BS19" s="368">
        <v>90422408</v>
      </c>
      <c r="BT19" s="368">
        <v>4398642</v>
      </c>
      <c r="BU19" s="368">
        <v>179444</v>
      </c>
      <c r="BV19" s="368">
        <v>2990</v>
      </c>
      <c r="BW19" s="368">
        <v>363486</v>
      </c>
      <c r="BX19" s="368">
        <v>337080</v>
      </c>
      <c r="BY19" s="369">
        <v>5281642</v>
      </c>
      <c r="BZ19" s="358"/>
      <c r="CA19" s="359"/>
      <c r="CB19" s="361" t="s">
        <v>482</v>
      </c>
      <c r="CC19" s="370">
        <v>5139264</v>
      </c>
      <c r="CD19" s="368">
        <v>80616</v>
      </c>
      <c r="CE19" s="368">
        <v>753</v>
      </c>
      <c r="CF19" s="368">
        <v>33865</v>
      </c>
      <c r="CG19" s="368">
        <v>20893</v>
      </c>
      <c r="CH19" s="368">
        <v>4148</v>
      </c>
      <c r="CI19" s="368">
        <v>2103</v>
      </c>
      <c r="CJ19" s="368">
        <v>464108</v>
      </c>
      <c r="CK19" s="368">
        <v>16735</v>
      </c>
      <c r="CL19" s="368">
        <v>53</v>
      </c>
      <c r="CM19" s="368">
        <v>27990</v>
      </c>
      <c r="CN19" s="368">
        <v>33117</v>
      </c>
      <c r="CO19" s="369">
        <v>542003</v>
      </c>
      <c r="CP19" s="361" t="s">
        <v>482</v>
      </c>
      <c r="CQ19" s="370">
        <v>199</v>
      </c>
      <c r="CR19" s="368">
        <v>4</v>
      </c>
      <c r="CS19" s="368">
        <v>0</v>
      </c>
      <c r="CT19" s="368">
        <v>45</v>
      </c>
      <c r="CU19" s="368">
        <v>0</v>
      </c>
      <c r="CV19" s="368">
        <v>248</v>
      </c>
      <c r="CW19" s="368">
        <v>986</v>
      </c>
      <c r="CX19" s="368">
        <v>75</v>
      </c>
      <c r="CY19" s="368">
        <v>0</v>
      </c>
      <c r="CZ19" s="368">
        <v>2547</v>
      </c>
      <c r="DA19" s="368">
        <v>6472</v>
      </c>
      <c r="DB19" s="369">
        <v>10080</v>
      </c>
      <c r="DC19" s="361" t="s">
        <v>482</v>
      </c>
      <c r="DD19" s="370">
        <v>1225</v>
      </c>
      <c r="DE19" s="368">
        <v>36</v>
      </c>
      <c r="DF19" s="368">
        <v>0</v>
      </c>
      <c r="DG19" s="368">
        <v>386</v>
      </c>
      <c r="DH19" s="368">
        <v>11741</v>
      </c>
      <c r="DI19" s="368">
        <v>13388</v>
      </c>
      <c r="DJ19" s="368">
        <v>2766</v>
      </c>
      <c r="DK19" s="368">
        <v>36</v>
      </c>
      <c r="DL19" s="368">
        <v>0</v>
      </c>
      <c r="DM19" s="368">
        <v>66</v>
      </c>
      <c r="DN19" s="368">
        <v>276</v>
      </c>
      <c r="DO19" s="369">
        <v>3144</v>
      </c>
      <c r="DP19" s="361" t="s">
        <v>53</v>
      </c>
      <c r="DQ19" s="368">
        <v>0</v>
      </c>
      <c r="DR19" s="368">
        <v>0</v>
      </c>
      <c r="DS19" s="368">
        <v>0</v>
      </c>
      <c r="DT19" s="368">
        <v>0</v>
      </c>
      <c r="DU19" s="368">
        <v>0</v>
      </c>
      <c r="DV19" s="369">
        <v>0</v>
      </c>
      <c r="DW19" s="363">
        <v>3929358</v>
      </c>
      <c r="DX19" s="368">
        <v>162558</v>
      </c>
      <c r="DY19" s="368">
        <v>2937</v>
      </c>
      <c r="DZ19" s="368">
        <v>332452</v>
      </c>
      <c r="EA19" s="368">
        <v>285474</v>
      </c>
      <c r="EB19" s="371">
        <v>4712779</v>
      </c>
      <c r="EC19" s="369">
        <v>4423439</v>
      </c>
      <c r="ED19" s="361" t="s">
        <v>482</v>
      </c>
      <c r="EE19" s="368">
        <v>20919</v>
      </c>
      <c r="EF19" s="368">
        <v>5783</v>
      </c>
      <c r="EG19" s="368">
        <v>26702</v>
      </c>
      <c r="EH19" s="368">
        <v>603</v>
      </c>
      <c r="EI19" s="368">
        <v>351</v>
      </c>
      <c r="EJ19" s="368">
        <v>954</v>
      </c>
      <c r="EK19" s="368">
        <v>15</v>
      </c>
      <c r="EL19" s="368">
        <v>7</v>
      </c>
      <c r="EM19" s="368">
        <v>22</v>
      </c>
      <c r="EN19" s="368">
        <v>1923</v>
      </c>
      <c r="EO19" s="368">
        <v>3341</v>
      </c>
      <c r="EP19" s="371">
        <v>5264</v>
      </c>
      <c r="EQ19" s="368">
        <v>643</v>
      </c>
      <c r="ER19" s="368">
        <v>63</v>
      </c>
      <c r="ES19" s="368">
        <v>706</v>
      </c>
      <c r="ET19" s="368">
        <v>24103</v>
      </c>
      <c r="EU19" s="368">
        <v>9545</v>
      </c>
      <c r="EV19" s="369">
        <v>33648</v>
      </c>
    </row>
    <row r="20" spans="1:212" s="360" customFormat="1" ht="24.75" customHeight="1" x14ac:dyDescent="0.15">
      <c r="B20" s="361" t="s">
        <v>483</v>
      </c>
      <c r="C20" s="362">
        <v>25888</v>
      </c>
      <c r="D20" s="364">
        <v>216</v>
      </c>
      <c r="E20" s="364">
        <v>26104</v>
      </c>
      <c r="F20" s="364">
        <v>6</v>
      </c>
      <c r="G20" s="364">
        <v>1</v>
      </c>
      <c r="H20" s="364">
        <v>44</v>
      </c>
      <c r="I20" s="364">
        <v>4</v>
      </c>
      <c r="J20" s="364">
        <v>33</v>
      </c>
      <c r="K20" s="364">
        <v>16</v>
      </c>
      <c r="L20" s="364">
        <v>257</v>
      </c>
      <c r="M20" s="364">
        <v>10</v>
      </c>
      <c r="N20" s="364">
        <v>863</v>
      </c>
      <c r="O20" s="365">
        <v>1234</v>
      </c>
      <c r="P20" s="366">
        <v>22862</v>
      </c>
      <c r="Q20" s="366">
        <v>1231</v>
      </c>
      <c r="R20" s="366">
        <v>31</v>
      </c>
      <c r="S20" s="367">
        <v>23965</v>
      </c>
      <c r="T20" s="367">
        <v>25888</v>
      </c>
      <c r="U20" s="351"/>
      <c r="V20" s="352"/>
      <c r="W20" s="361" t="s">
        <v>483</v>
      </c>
      <c r="X20" s="363">
        <v>2123</v>
      </c>
      <c r="Y20" s="368">
        <v>16256</v>
      </c>
      <c r="Z20" s="368">
        <v>843</v>
      </c>
      <c r="AA20" s="368">
        <v>1570156</v>
      </c>
      <c r="AB20" s="368">
        <v>1521388</v>
      </c>
      <c r="AC20" s="369">
        <v>48768</v>
      </c>
      <c r="AD20" s="361" t="s">
        <v>483</v>
      </c>
      <c r="AE20" s="363">
        <v>6</v>
      </c>
      <c r="AF20" s="368">
        <v>5557</v>
      </c>
      <c r="AG20" s="368">
        <v>2089</v>
      </c>
      <c r="AH20" s="368">
        <v>107377</v>
      </c>
      <c r="AI20" s="368">
        <v>94465</v>
      </c>
      <c r="AJ20" s="369">
        <v>12912</v>
      </c>
      <c r="AK20" s="361" t="s">
        <v>483</v>
      </c>
      <c r="AL20" s="370">
        <v>18104</v>
      </c>
      <c r="AM20" s="368">
        <v>1000</v>
      </c>
      <c r="AN20" s="368">
        <v>137</v>
      </c>
      <c r="AO20" s="368">
        <v>3394</v>
      </c>
      <c r="AP20" s="368">
        <v>227</v>
      </c>
      <c r="AQ20" s="368">
        <v>22862</v>
      </c>
      <c r="AR20" s="368">
        <v>53221488</v>
      </c>
      <c r="AS20" s="368">
        <v>3521179</v>
      </c>
      <c r="AT20" s="368">
        <v>463725</v>
      </c>
      <c r="AU20" s="368">
        <v>5507437</v>
      </c>
      <c r="AV20" s="368">
        <v>772836</v>
      </c>
      <c r="AW20" s="369">
        <v>63486665</v>
      </c>
      <c r="AX20" s="361" t="s">
        <v>483</v>
      </c>
      <c r="AY20" s="368">
        <v>583486</v>
      </c>
      <c r="AZ20" s="368">
        <v>1652</v>
      </c>
      <c r="BA20" s="368">
        <v>12729</v>
      </c>
      <c r="BB20" s="368">
        <v>214593</v>
      </c>
      <c r="BC20" s="368">
        <v>26850</v>
      </c>
      <c r="BD20" s="368">
        <v>14511</v>
      </c>
      <c r="BE20" s="368">
        <v>22711107</v>
      </c>
      <c r="BF20" s="368">
        <v>1361766</v>
      </c>
      <c r="BG20" s="368">
        <v>182633</v>
      </c>
      <c r="BH20" s="368">
        <v>2895956</v>
      </c>
      <c r="BI20" s="368">
        <v>306587</v>
      </c>
      <c r="BJ20" s="371">
        <v>27458049</v>
      </c>
      <c r="BK20" s="358"/>
      <c r="BL20" s="359"/>
      <c r="BM20" s="361" t="s">
        <v>483</v>
      </c>
      <c r="BN20" s="370">
        <v>30510381</v>
      </c>
      <c r="BO20" s="368">
        <v>2159413</v>
      </c>
      <c r="BP20" s="368">
        <v>281092</v>
      </c>
      <c r="BQ20" s="368">
        <v>2611481</v>
      </c>
      <c r="BR20" s="368">
        <v>1320070</v>
      </c>
      <c r="BS20" s="368">
        <v>36882437</v>
      </c>
      <c r="BT20" s="368">
        <v>1829869</v>
      </c>
      <c r="BU20" s="368">
        <v>129522</v>
      </c>
      <c r="BV20" s="368">
        <v>16860</v>
      </c>
      <c r="BW20" s="368">
        <v>156550</v>
      </c>
      <c r="BX20" s="368">
        <v>54123</v>
      </c>
      <c r="BY20" s="369">
        <v>2186924</v>
      </c>
      <c r="BZ20" s="358"/>
      <c r="CA20" s="359"/>
      <c r="CB20" s="361" t="s">
        <v>483</v>
      </c>
      <c r="CC20" s="370">
        <v>2161775</v>
      </c>
      <c r="CD20" s="368">
        <v>17203</v>
      </c>
      <c r="CE20" s="368">
        <v>89</v>
      </c>
      <c r="CF20" s="368">
        <v>373</v>
      </c>
      <c r="CG20" s="368">
        <v>6268</v>
      </c>
      <c r="CH20" s="368">
        <v>805</v>
      </c>
      <c r="CI20" s="368">
        <v>411</v>
      </c>
      <c r="CJ20" s="368">
        <v>123755</v>
      </c>
      <c r="CK20" s="368">
        <v>8286</v>
      </c>
      <c r="CL20" s="368">
        <v>727</v>
      </c>
      <c r="CM20" s="368">
        <v>11879</v>
      </c>
      <c r="CN20" s="368">
        <v>3962</v>
      </c>
      <c r="CO20" s="369">
        <v>148609</v>
      </c>
      <c r="CP20" s="361" t="s">
        <v>483</v>
      </c>
      <c r="CQ20" s="370">
        <v>196</v>
      </c>
      <c r="CR20" s="368">
        <v>0</v>
      </c>
      <c r="CS20" s="368">
        <v>0</v>
      </c>
      <c r="CT20" s="368">
        <v>11</v>
      </c>
      <c r="CU20" s="368">
        <v>0</v>
      </c>
      <c r="CV20" s="368">
        <v>207</v>
      </c>
      <c r="CW20" s="368">
        <v>199</v>
      </c>
      <c r="CX20" s="368">
        <v>89</v>
      </c>
      <c r="CY20" s="368">
        <v>8</v>
      </c>
      <c r="CZ20" s="368">
        <v>877</v>
      </c>
      <c r="DA20" s="368">
        <v>1361</v>
      </c>
      <c r="DB20" s="369">
        <v>2534</v>
      </c>
      <c r="DC20" s="361" t="s">
        <v>483</v>
      </c>
      <c r="DD20" s="370">
        <v>104</v>
      </c>
      <c r="DE20" s="368">
        <v>28</v>
      </c>
      <c r="DF20" s="368">
        <v>0</v>
      </c>
      <c r="DG20" s="368">
        <v>106</v>
      </c>
      <c r="DH20" s="368">
        <v>2416</v>
      </c>
      <c r="DI20" s="368">
        <v>2654</v>
      </c>
      <c r="DJ20" s="368">
        <v>138</v>
      </c>
      <c r="DK20" s="368">
        <v>30</v>
      </c>
      <c r="DL20" s="368">
        <v>0</v>
      </c>
      <c r="DM20" s="368">
        <v>6</v>
      </c>
      <c r="DN20" s="368">
        <v>18</v>
      </c>
      <c r="DO20" s="369">
        <v>192</v>
      </c>
      <c r="DP20" s="361" t="s">
        <v>54</v>
      </c>
      <c r="DQ20" s="368">
        <v>0</v>
      </c>
      <c r="DR20" s="368">
        <v>0</v>
      </c>
      <c r="DS20" s="368">
        <v>0</v>
      </c>
      <c r="DT20" s="368">
        <v>0</v>
      </c>
      <c r="DU20" s="368">
        <v>0</v>
      </c>
      <c r="DV20" s="369">
        <v>0</v>
      </c>
      <c r="DW20" s="363">
        <v>1705477</v>
      </c>
      <c r="DX20" s="368">
        <v>121089</v>
      </c>
      <c r="DY20" s="368">
        <v>16125</v>
      </c>
      <c r="DZ20" s="368">
        <v>143671</v>
      </c>
      <c r="EA20" s="371">
        <v>46366</v>
      </c>
      <c r="EB20" s="371">
        <v>2032728</v>
      </c>
      <c r="EC20" s="369">
        <v>1685969</v>
      </c>
      <c r="ED20" s="361" t="s">
        <v>483</v>
      </c>
      <c r="EE20" s="368">
        <v>11619</v>
      </c>
      <c r="EF20" s="368">
        <v>6485</v>
      </c>
      <c r="EG20" s="368">
        <v>18104</v>
      </c>
      <c r="EH20" s="368">
        <v>528</v>
      </c>
      <c r="EI20" s="368">
        <v>472</v>
      </c>
      <c r="EJ20" s="368">
        <v>1000</v>
      </c>
      <c r="EK20" s="368">
        <v>73</v>
      </c>
      <c r="EL20" s="368">
        <v>64</v>
      </c>
      <c r="EM20" s="368">
        <v>137</v>
      </c>
      <c r="EN20" s="368">
        <v>1510</v>
      </c>
      <c r="EO20" s="368">
        <v>1884</v>
      </c>
      <c r="EP20" s="371">
        <v>3394</v>
      </c>
      <c r="EQ20" s="368">
        <v>186</v>
      </c>
      <c r="ER20" s="368">
        <v>41</v>
      </c>
      <c r="ES20" s="368">
        <v>227</v>
      </c>
      <c r="ET20" s="368">
        <v>13916</v>
      </c>
      <c r="EU20" s="368">
        <v>8946</v>
      </c>
      <c r="EV20" s="369">
        <v>22862</v>
      </c>
    </row>
    <row r="21" spans="1:212" s="360" customFormat="1" ht="24.75" customHeight="1" x14ac:dyDescent="0.15">
      <c r="B21" s="361" t="s">
        <v>186</v>
      </c>
      <c r="C21" s="362">
        <v>14792</v>
      </c>
      <c r="D21" s="363">
        <v>0</v>
      </c>
      <c r="E21" s="364">
        <v>14792</v>
      </c>
      <c r="F21" s="364">
        <v>5</v>
      </c>
      <c r="G21" s="364">
        <v>1</v>
      </c>
      <c r="H21" s="364">
        <v>24</v>
      </c>
      <c r="I21" s="364">
        <v>5</v>
      </c>
      <c r="J21" s="364">
        <v>24</v>
      </c>
      <c r="K21" s="364">
        <v>13</v>
      </c>
      <c r="L21" s="364">
        <v>228</v>
      </c>
      <c r="M21" s="364">
        <v>2</v>
      </c>
      <c r="N21" s="364">
        <v>712</v>
      </c>
      <c r="O21" s="365">
        <v>1014</v>
      </c>
      <c r="P21" s="366">
        <v>13124</v>
      </c>
      <c r="Q21" s="366">
        <v>1002</v>
      </c>
      <c r="R21" s="366">
        <v>24</v>
      </c>
      <c r="S21" s="367">
        <v>16331</v>
      </c>
      <c r="T21" s="367">
        <v>14796</v>
      </c>
      <c r="U21" s="351"/>
      <c r="V21" s="352"/>
      <c r="W21" s="361" t="s">
        <v>186</v>
      </c>
      <c r="X21" s="363">
        <v>2574</v>
      </c>
      <c r="Y21" s="368">
        <v>9153</v>
      </c>
      <c r="Z21" s="368">
        <v>520</v>
      </c>
      <c r="AA21" s="368">
        <v>951621</v>
      </c>
      <c r="AB21" s="368">
        <v>924162</v>
      </c>
      <c r="AC21" s="369">
        <v>27459</v>
      </c>
      <c r="AD21" s="361" t="s">
        <v>186</v>
      </c>
      <c r="AE21" s="363">
        <v>6</v>
      </c>
      <c r="AF21" s="368">
        <v>3494</v>
      </c>
      <c r="AG21" s="368">
        <v>1053</v>
      </c>
      <c r="AH21" s="368">
        <v>82485</v>
      </c>
      <c r="AI21" s="368">
        <v>74418</v>
      </c>
      <c r="AJ21" s="369">
        <v>8067</v>
      </c>
      <c r="AK21" s="361" t="s">
        <v>186</v>
      </c>
      <c r="AL21" s="370">
        <v>10190</v>
      </c>
      <c r="AM21" s="368">
        <v>473</v>
      </c>
      <c r="AN21" s="368">
        <v>45</v>
      </c>
      <c r="AO21" s="368">
        <v>2248</v>
      </c>
      <c r="AP21" s="368">
        <v>168</v>
      </c>
      <c r="AQ21" s="368">
        <v>13124</v>
      </c>
      <c r="AR21" s="368">
        <v>31624271</v>
      </c>
      <c r="AS21" s="368">
        <v>1579432</v>
      </c>
      <c r="AT21" s="368">
        <v>122280</v>
      </c>
      <c r="AU21" s="368">
        <v>3886672</v>
      </c>
      <c r="AV21" s="368">
        <v>502503</v>
      </c>
      <c r="AW21" s="369">
        <v>37715158</v>
      </c>
      <c r="AX21" s="361" t="s">
        <v>186</v>
      </c>
      <c r="AY21" s="368">
        <v>1055228</v>
      </c>
      <c r="AZ21" s="368">
        <v>0</v>
      </c>
      <c r="BA21" s="368">
        <v>22484</v>
      </c>
      <c r="BB21" s="368">
        <v>187541</v>
      </c>
      <c r="BC21" s="368">
        <v>9018</v>
      </c>
      <c r="BD21" s="368">
        <v>25054</v>
      </c>
      <c r="BE21" s="368">
        <v>12940017</v>
      </c>
      <c r="BF21" s="368">
        <v>617112</v>
      </c>
      <c r="BG21" s="368">
        <v>51004</v>
      </c>
      <c r="BH21" s="368">
        <v>2091004</v>
      </c>
      <c r="BI21" s="368">
        <v>214012</v>
      </c>
      <c r="BJ21" s="371">
        <v>15913149</v>
      </c>
      <c r="BK21" s="358"/>
      <c r="BL21" s="359"/>
      <c r="BM21" s="361" t="s">
        <v>186</v>
      </c>
      <c r="BN21" s="370">
        <v>18684254</v>
      </c>
      <c r="BO21" s="368">
        <v>962320</v>
      </c>
      <c r="BP21" s="368">
        <v>71276</v>
      </c>
      <c r="BQ21" s="368">
        <v>1795668</v>
      </c>
      <c r="BR21" s="368">
        <v>1587816</v>
      </c>
      <c r="BS21" s="368">
        <v>23101334</v>
      </c>
      <c r="BT21" s="368">
        <v>1120627</v>
      </c>
      <c r="BU21" s="368">
        <v>57720</v>
      </c>
      <c r="BV21" s="368">
        <v>4275</v>
      </c>
      <c r="BW21" s="368">
        <v>107647</v>
      </c>
      <c r="BX21" s="368">
        <v>56774</v>
      </c>
      <c r="BY21" s="369">
        <v>1347043</v>
      </c>
      <c r="BZ21" s="358"/>
      <c r="CA21" s="359"/>
      <c r="CB21" s="361" t="s">
        <v>186</v>
      </c>
      <c r="CC21" s="370">
        <v>1308557</v>
      </c>
      <c r="CD21" s="368">
        <v>31312</v>
      </c>
      <c r="CE21" s="368">
        <v>0</v>
      </c>
      <c r="CF21" s="368">
        <v>644</v>
      </c>
      <c r="CG21" s="368">
        <v>5521</v>
      </c>
      <c r="CH21" s="368">
        <v>260</v>
      </c>
      <c r="CI21" s="368">
        <v>749</v>
      </c>
      <c r="CJ21" s="368">
        <v>80917</v>
      </c>
      <c r="CK21" s="368">
        <v>3973</v>
      </c>
      <c r="CL21" s="368">
        <v>180</v>
      </c>
      <c r="CM21" s="368">
        <v>7140</v>
      </c>
      <c r="CN21" s="368">
        <v>3141</v>
      </c>
      <c r="CO21" s="369">
        <v>95351</v>
      </c>
      <c r="CP21" s="361" t="s">
        <v>186</v>
      </c>
      <c r="CQ21" s="370">
        <v>89</v>
      </c>
      <c r="CR21" s="368">
        <v>10</v>
      </c>
      <c r="CS21" s="368">
        <v>0</v>
      </c>
      <c r="CT21" s="368">
        <v>4</v>
      </c>
      <c r="CU21" s="368">
        <v>0</v>
      </c>
      <c r="CV21" s="368">
        <v>103</v>
      </c>
      <c r="CW21" s="368">
        <v>160</v>
      </c>
      <c r="CX21" s="368">
        <v>8</v>
      </c>
      <c r="CY21" s="368">
        <v>0</v>
      </c>
      <c r="CZ21" s="368">
        <v>371</v>
      </c>
      <c r="DA21" s="368">
        <v>787</v>
      </c>
      <c r="DB21" s="369">
        <v>1326</v>
      </c>
      <c r="DC21" s="361" t="s">
        <v>186</v>
      </c>
      <c r="DD21" s="370">
        <v>39</v>
      </c>
      <c r="DE21" s="368">
        <v>7</v>
      </c>
      <c r="DF21" s="368">
        <v>0</v>
      </c>
      <c r="DG21" s="368">
        <v>0</v>
      </c>
      <c r="DH21" s="368">
        <v>2334</v>
      </c>
      <c r="DI21" s="368">
        <v>2380</v>
      </c>
      <c r="DJ21" s="368">
        <v>108</v>
      </c>
      <c r="DK21" s="368">
        <v>0</v>
      </c>
      <c r="DL21" s="368">
        <v>0</v>
      </c>
      <c r="DM21" s="368">
        <v>6</v>
      </c>
      <c r="DN21" s="368">
        <v>24</v>
      </c>
      <c r="DO21" s="369">
        <v>138</v>
      </c>
      <c r="DP21" s="361" t="s">
        <v>186</v>
      </c>
      <c r="DQ21" s="368">
        <v>247</v>
      </c>
      <c r="DR21" s="368">
        <v>0</v>
      </c>
      <c r="DS21" s="368">
        <v>0</v>
      </c>
      <c r="DT21" s="368">
        <v>0</v>
      </c>
      <c r="DU21" s="368">
        <v>0</v>
      </c>
      <c r="DV21" s="369">
        <v>247</v>
      </c>
      <c r="DW21" s="363">
        <v>1039067</v>
      </c>
      <c r="DX21" s="368">
        <v>53722</v>
      </c>
      <c r="DY21" s="368">
        <v>4095</v>
      </c>
      <c r="DZ21" s="368">
        <v>100126</v>
      </c>
      <c r="EA21" s="368">
        <v>50488</v>
      </c>
      <c r="EB21" s="371">
        <v>1247498</v>
      </c>
      <c r="EC21" s="369">
        <v>1063018</v>
      </c>
      <c r="ED21" s="361" t="s">
        <v>186</v>
      </c>
      <c r="EE21" s="368">
        <v>6872</v>
      </c>
      <c r="EF21" s="368">
        <v>3318</v>
      </c>
      <c r="EG21" s="368">
        <v>10190</v>
      </c>
      <c r="EH21" s="368">
        <v>266</v>
      </c>
      <c r="EI21" s="368">
        <v>207</v>
      </c>
      <c r="EJ21" s="368">
        <v>473</v>
      </c>
      <c r="EK21" s="368">
        <v>22</v>
      </c>
      <c r="EL21" s="368">
        <v>23</v>
      </c>
      <c r="EM21" s="368">
        <v>45</v>
      </c>
      <c r="EN21" s="368">
        <v>1122</v>
      </c>
      <c r="EO21" s="368">
        <v>1126</v>
      </c>
      <c r="EP21" s="371">
        <v>2248</v>
      </c>
      <c r="EQ21" s="368">
        <v>151</v>
      </c>
      <c r="ER21" s="368">
        <v>17</v>
      </c>
      <c r="ES21" s="368">
        <v>168</v>
      </c>
      <c r="ET21" s="368">
        <v>8433</v>
      </c>
      <c r="EU21" s="368">
        <v>4691</v>
      </c>
      <c r="EV21" s="369">
        <v>13124</v>
      </c>
    </row>
    <row r="22" spans="1:212" s="360" customFormat="1" ht="24.75" customHeight="1" thickBot="1" x14ac:dyDescent="0.2">
      <c r="B22" s="361" t="s">
        <v>187</v>
      </c>
      <c r="C22" s="372">
        <v>40392</v>
      </c>
      <c r="D22" s="373">
        <v>54</v>
      </c>
      <c r="E22" s="373">
        <v>40446</v>
      </c>
      <c r="F22" s="373">
        <v>12</v>
      </c>
      <c r="G22" s="373">
        <v>4</v>
      </c>
      <c r="H22" s="373">
        <v>70</v>
      </c>
      <c r="I22" s="373">
        <v>4</v>
      </c>
      <c r="J22" s="373">
        <v>63</v>
      </c>
      <c r="K22" s="373">
        <v>12</v>
      </c>
      <c r="L22" s="373">
        <v>204</v>
      </c>
      <c r="M22" s="373">
        <v>4</v>
      </c>
      <c r="N22" s="373">
        <v>1116</v>
      </c>
      <c r="O22" s="365">
        <v>1489</v>
      </c>
      <c r="P22" s="366">
        <v>36502</v>
      </c>
      <c r="Q22" s="366">
        <v>1478</v>
      </c>
      <c r="R22" s="366">
        <v>49</v>
      </c>
      <c r="S22" s="367">
        <v>30990</v>
      </c>
      <c r="T22" s="367">
        <v>40392</v>
      </c>
      <c r="U22" s="351"/>
      <c r="V22" s="352"/>
      <c r="W22" s="361" t="s">
        <v>187</v>
      </c>
      <c r="X22" s="363">
        <v>8780</v>
      </c>
      <c r="Y22" s="368">
        <v>26365</v>
      </c>
      <c r="Z22" s="368">
        <v>1518</v>
      </c>
      <c r="AA22" s="368">
        <v>3636269</v>
      </c>
      <c r="AB22" s="368">
        <v>3557174</v>
      </c>
      <c r="AC22" s="374">
        <v>79095</v>
      </c>
      <c r="AD22" s="361" t="s">
        <v>187</v>
      </c>
      <c r="AE22" s="363">
        <v>6</v>
      </c>
      <c r="AF22" s="368">
        <v>8134</v>
      </c>
      <c r="AG22" s="368">
        <v>1322</v>
      </c>
      <c r="AH22" s="368">
        <v>307080</v>
      </c>
      <c r="AI22" s="368">
        <v>286972</v>
      </c>
      <c r="AJ22" s="374">
        <v>20108</v>
      </c>
      <c r="AK22" s="361" t="s">
        <v>187</v>
      </c>
      <c r="AL22" s="370">
        <v>28708</v>
      </c>
      <c r="AM22" s="368">
        <v>1111</v>
      </c>
      <c r="AN22" s="368">
        <v>59</v>
      </c>
      <c r="AO22" s="368">
        <v>5890</v>
      </c>
      <c r="AP22" s="368">
        <v>734</v>
      </c>
      <c r="AQ22" s="368">
        <v>36502</v>
      </c>
      <c r="AR22" s="368">
        <v>111341064</v>
      </c>
      <c r="AS22" s="368">
        <v>5218641</v>
      </c>
      <c r="AT22" s="368">
        <v>202257</v>
      </c>
      <c r="AU22" s="368">
        <v>12511162</v>
      </c>
      <c r="AV22" s="368">
        <v>4123163</v>
      </c>
      <c r="AW22" s="369">
        <v>133396287</v>
      </c>
      <c r="AX22" s="361" t="s">
        <v>187</v>
      </c>
      <c r="AY22" s="368">
        <v>3153445</v>
      </c>
      <c r="AZ22" s="368">
        <v>32363</v>
      </c>
      <c r="BA22" s="368">
        <v>2685284</v>
      </c>
      <c r="BB22" s="368">
        <v>783434</v>
      </c>
      <c r="BC22" s="368">
        <v>95321</v>
      </c>
      <c r="BD22" s="368">
        <v>90222</v>
      </c>
      <c r="BE22" s="368">
        <v>40627962</v>
      </c>
      <c r="BF22" s="368">
        <v>1584872</v>
      </c>
      <c r="BG22" s="368">
        <v>81717</v>
      </c>
      <c r="BH22" s="368">
        <v>6230395</v>
      </c>
      <c r="BI22" s="368">
        <v>1155728</v>
      </c>
      <c r="BJ22" s="371">
        <v>49680674</v>
      </c>
      <c r="BK22" s="358"/>
      <c r="BL22" s="359"/>
      <c r="BM22" s="361" t="s">
        <v>187</v>
      </c>
      <c r="BN22" s="370">
        <v>70713102</v>
      </c>
      <c r="BO22" s="368">
        <v>3633769</v>
      </c>
      <c r="BP22" s="368">
        <v>120540</v>
      </c>
      <c r="BQ22" s="368">
        <v>6280767</v>
      </c>
      <c r="BR22" s="368">
        <v>9807504</v>
      </c>
      <c r="BS22" s="368">
        <v>90555682</v>
      </c>
      <c r="BT22" s="368">
        <v>4241528</v>
      </c>
      <c r="BU22" s="368">
        <v>217980</v>
      </c>
      <c r="BV22" s="368">
        <v>7230</v>
      </c>
      <c r="BW22" s="368">
        <v>376603</v>
      </c>
      <c r="BX22" s="368">
        <v>384264</v>
      </c>
      <c r="BY22" s="369">
        <v>5227605</v>
      </c>
      <c r="BZ22" s="358"/>
      <c r="CA22" s="359"/>
      <c r="CB22" s="361" t="s">
        <v>187</v>
      </c>
      <c r="CC22" s="370">
        <v>5024104</v>
      </c>
      <c r="CD22" s="368">
        <v>92687</v>
      </c>
      <c r="CE22" s="368">
        <v>1747</v>
      </c>
      <c r="CF22" s="368">
        <v>80409</v>
      </c>
      <c r="CG22" s="368">
        <v>23255</v>
      </c>
      <c r="CH22" s="368">
        <v>2853</v>
      </c>
      <c r="CI22" s="368">
        <v>2550</v>
      </c>
      <c r="CJ22" s="368">
        <v>452432</v>
      </c>
      <c r="CK22" s="368">
        <v>23073</v>
      </c>
      <c r="CL22" s="368">
        <v>402</v>
      </c>
      <c r="CM22" s="368">
        <v>30853</v>
      </c>
      <c r="CN22" s="368">
        <v>38166</v>
      </c>
      <c r="CO22" s="369">
        <v>544926</v>
      </c>
      <c r="CP22" s="361" t="s">
        <v>187</v>
      </c>
      <c r="CQ22" s="370">
        <v>299</v>
      </c>
      <c r="CR22" s="368">
        <v>27</v>
      </c>
      <c r="CS22" s="368">
        <v>0</v>
      </c>
      <c r="CT22" s="368">
        <v>34</v>
      </c>
      <c r="CU22" s="368">
        <v>0</v>
      </c>
      <c r="CV22" s="368">
        <v>360</v>
      </c>
      <c r="CW22" s="368">
        <v>1475</v>
      </c>
      <c r="CX22" s="368">
        <v>62</v>
      </c>
      <c r="CY22" s="368">
        <v>10</v>
      </c>
      <c r="CZ22" s="368">
        <v>3066</v>
      </c>
      <c r="DA22" s="368">
        <v>6542</v>
      </c>
      <c r="DB22" s="369">
        <v>11155</v>
      </c>
      <c r="DC22" s="361" t="s">
        <v>187</v>
      </c>
      <c r="DD22" s="370">
        <v>1239</v>
      </c>
      <c r="DE22" s="368">
        <v>50</v>
      </c>
      <c r="DF22" s="368">
        <v>0</v>
      </c>
      <c r="DG22" s="368">
        <v>74</v>
      </c>
      <c r="DH22" s="368">
        <v>11587</v>
      </c>
      <c r="DI22" s="368">
        <v>12950</v>
      </c>
      <c r="DJ22" s="368">
        <v>2394</v>
      </c>
      <c r="DK22" s="368">
        <v>54</v>
      </c>
      <c r="DL22" s="368">
        <v>6</v>
      </c>
      <c r="DM22" s="368">
        <v>42</v>
      </c>
      <c r="DN22" s="368">
        <v>234</v>
      </c>
      <c r="DO22" s="369">
        <v>2730</v>
      </c>
      <c r="DP22" s="361" t="s">
        <v>187</v>
      </c>
      <c r="DQ22" s="368">
        <v>0</v>
      </c>
      <c r="DR22" s="368">
        <v>0</v>
      </c>
      <c r="DS22" s="368">
        <v>0</v>
      </c>
      <c r="DT22" s="368">
        <v>0</v>
      </c>
      <c r="DU22" s="368">
        <v>0</v>
      </c>
      <c r="DV22" s="369">
        <v>0</v>
      </c>
      <c r="DW22" s="363">
        <v>3783689</v>
      </c>
      <c r="DX22" s="368">
        <v>194714</v>
      </c>
      <c r="DY22" s="368">
        <v>6812</v>
      </c>
      <c r="DZ22" s="368">
        <v>342534</v>
      </c>
      <c r="EA22" s="368">
        <v>327735</v>
      </c>
      <c r="EB22" s="375">
        <v>4655484</v>
      </c>
      <c r="EC22" s="374">
        <v>4292541</v>
      </c>
      <c r="ED22" s="376" t="s">
        <v>187</v>
      </c>
      <c r="EE22" s="368">
        <v>21148</v>
      </c>
      <c r="EF22" s="368">
        <v>7560</v>
      </c>
      <c r="EG22" s="368">
        <v>28708</v>
      </c>
      <c r="EH22" s="368">
        <v>684</v>
      </c>
      <c r="EI22" s="368">
        <v>427</v>
      </c>
      <c r="EJ22" s="368">
        <v>1111</v>
      </c>
      <c r="EK22" s="368">
        <v>32</v>
      </c>
      <c r="EL22" s="368">
        <v>27</v>
      </c>
      <c r="EM22" s="368">
        <v>59</v>
      </c>
      <c r="EN22" s="368">
        <v>1974</v>
      </c>
      <c r="EO22" s="368">
        <v>3916</v>
      </c>
      <c r="EP22" s="371">
        <v>5890</v>
      </c>
      <c r="EQ22" s="368">
        <v>661</v>
      </c>
      <c r="ER22" s="368">
        <v>73</v>
      </c>
      <c r="ES22" s="368">
        <v>734</v>
      </c>
      <c r="ET22" s="368">
        <v>24499</v>
      </c>
      <c r="EU22" s="368">
        <v>12003</v>
      </c>
      <c r="EV22" s="369">
        <v>36502</v>
      </c>
    </row>
    <row r="23" spans="1:212" s="377" customFormat="1" ht="24.75" customHeight="1" thickTop="1" thickBot="1" x14ac:dyDescent="0.2">
      <c r="B23" s="378" t="s">
        <v>193</v>
      </c>
      <c r="C23" s="379">
        <f>SUM(C9:C22)</f>
        <v>500632</v>
      </c>
      <c r="D23" s="380">
        <f t="shared" ref="D23:O23" si="0">SUM(D9:D22)</f>
        <v>455</v>
      </c>
      <c r="E23" s="380">
        <f t="shared" si="0"/>
        <v>501087</v>
      </c>
      <c r="F23" s="339">
        <f t="shared" si="0"/>
        <v>159</v>
      </c>
      <c r="G23" s="381">
        <f t="shared" si="0"/>
        <v>44</v>
      </c>
      <c r="H23" s="339">
        <f t="shared" si="0"/>
        <v>1033</v>
      </c>
      <c r="I23" s="339">
        <f t="shared" si="0"/>
        <v>124</v>
      </c>
      <c r="J23" s="381">
        <f t="shared" si="0"/>
        <v>865</v>
      </c>
      <c r="K23" s="380">
        <f t="shared" si="0"/>
        <v>319</v>
      </c>
      <c r="L23" s="380">
        <f t="shared" si="0"/>
        <v>3757</v>
      </c>
      <c r="M23" s="380">
        <f t="shared" si="0"/>
        <v>128</v>
      </c>
      <c r="N23" s="380">
        <f t="shared" si="0"/>
        <v>18284</v>
      </c>
      <c r="O23" s="380">
        <f t="shared" si="0"/>
        <v>24713</v>
      </c>
      <c r="P23" s="339">
        <f>SUM(P9:P22)</f>
        <v>461731</v>
      </c>
      <c r="Q23" s="382">
        <f>SUM(Q9:Q22)</f>
        <v>24436</v>
      </c>
      <c r="R23" s="382">
        <f>SUM(R9:R22)</f>
        <v>856</v>
      </c>
      <c r="S23" s="383">
        <f>SUM(S9:S22)</f>
        <v>409380</v>
      </c>
      <c r="T23" s="383">
        <f>SUM(T9:T22)</f>
        <v>500642</v>
      </c>
      <c r="U23" s="384"/>
      <c r="V23" s="385"/>
      <c r="W23" s="378" t="s">
        <v>193</v>
      </c>
      <c r="X23" s="382">
        <f t="shared" ref="X23:AC23" si="1">SUM(X9:X22)</f>
        <v>88796</v>
      </c>
      <c r="Y23" s="382">
        <f t="shared" si="1"/>
        <v>328204</v>
      </c>
      <c r="Z23" s="382">
        <f t="shared" si="1"/>
        <v>12731</v>
      </c>
      <c r="AA23" s="382">
        <f t="shared" si="1"/>
        <v>42597030</v>
      </c>
      <c r="AB23" s="382">
        <f t="shared" si="1"/>
        <v>41612418</v>
      </c>
      <c r="AC23" s="383">
        <f t="shared" si="1"/>
        <v>984612</v>
      </c>
      <c r="AD23" s="378" t="s">
        <v>193</v>
      </c>
      <c r="AE23" s="382">
        <f t="shared" ref="AE23:AJ23" si="2">SUM(AE9:AE22)</f>
        <v>77</v>
      </c>
      <c r="AF23" s="382">
        <f t="shared" si="2"/>
        <v>104866</v>
      </c>
      <c r="AG23" s="382">
        <f t="shared" si="2"/>
        <v>17780</v>
      </c>
      <c r="AH23" s="382">
        <f t="shared" si="2"/>
        <v>3595558</v>
      </c>
      <c r="AI23" s="382">
        <f t="shared" si="2"/>
        <v>3346035</v>
      </c>
      <c r="AJ23" s="383">
        <f t="shared" si="2"/>
        <v>249523</v>
      </c>
      <c r="AK23" s="378" t="s">
        <v>193</v>
      </c>
      <c r="AL23" s="386">
        <f t="shared" ref="AL23:AW23" si="3">SUM(AL9:AL22)</f>
        <v>362720</v>
      </c>
      <c r="AM23" s="339">
        <f t="shared" si="3"/>
        <v>15335</v>
      </c>
      <c r="AN23" s="339">
        <f t="shared" si="3"/>
        <v>538</v>
      </c>
      <c r="AO23" s="381">
        <f t="shared" si="3"/>
        <v>76058</v>
      </c>
      <c r="AP23" s="380">
        <f t="shared" si="3"/>
        <v>7080</v>
      </c>
      <c r="AQ23" s="339">
        <f t="shared" si="3"/>
        <v>461731</v>
      </c>
      <c r="AR23" s="339">
        <f t="shared" si="3"/>
        <v>1302581316</v>
      </c>
      <c r="AS23" s="380">
        <f t="shared" si="3"/>
        <v>60461878</v>
      </c>
      <c r="AT23" s="380">
        <f t="shared" si="3"/>
        <v>1845266</v>
      </c>
      <c r="AU23" s="380">
        <f t="shared" si="3"/>
        <v>152792495</v>
      </c>
      <c r="AV23" s="380">
        <f t="shared" si="3"/>
        <v>37190736</v>
      </c>
      <c r="AW23" s="383">
        <f t="shared" si="3"/>
        <v>1554871691</v>
      </c>
      <c r="AX23" s="378" t="s">
        <v>193</v>
      </c>
      <c r="AY23" s="339">
        <f t="shared" ref="AY23:BD23" si="4">SUM(AY9:AY22)</f>
        <v>34566812</v>
      </c>
      <c r="AZ23" s="339">
        <f t="shared" si="4"/>
        <v>400956</v>
      </c>
      <c r="BA23" s="339">
        <f t="shared" si="4"/>
        <v>17951960</v>
      </c>
      <c r="BB23" s="339">
        <f t="shared" si="4"/>
        <v>8406894</v>
      </c>
      <c r="BC23" s="339">
        <f t="shared" si="4"/>
        <v>1296880</v>
      </c>
      <c r="BD23" s="339">
        <f t="shared" si="4"/>
        <v>1027126</v>
      </c>
      <c r="BE23" s="339">
        <f t="shared" ref="BE23:BJ23" si="5">SUM(BE9:BE22)</f>
        <v>482744763</v>
      </c>
      <c r="BF23" s="339">
        <f t="shared" si="5"/>
        <v>20565040</v>
      </c>
      <c r="BG23" s="339">
        <f t="shared" si="5"/>
        <v>692508</v>
      </c>
      <c r="BH23" s="339">
        <f t="shared" si="5"/>
        <v>75462487</v>
      </c>
      <c r="BI23" s="339">
        <f t="shared" si="5"/>
        <v>10469429</v>
      </c>
      <c r="BJ23" s="339">
        <f t="shared" si="5"/>
        <v>589934227</v>
      </c>
      <c r="BK23" s="384"/>
      <c r="BL23" s="385"/>
      <c r="BM23" s="378" t="s">
        <v>193</v>
      </c>
      <c r="BN23" s="386">
        <f t="shared" ref="BN23:BR23" si="6">SUM(BN9:BN22)</f>
        <v>819836553</v>
      </c>
      <c r="BO23" s="339">
        <f t="shared" si="6"/>
        <v>39896838</v>
      </c>
      <c r="BP23" s="339">
        <f t="shared" si="6"/>
        <v>1152758</v>
      </c>
      <c r="BQ23" s="339">
        <f t="shared" si="6"/>
        <v>77330008</v>
      </c>
      <c r="BR23" s="339">
        <f t="shared" si="6"/>
        <v>90371935</v>
      </c>
      <c r="BS23" s="339">
        <f>SUM(BS9:BS22)</f>
        <v>1028588092</v>
      </c>
      <c r="BT23" s="339">
        <f t="shared" ref="BT23:BY23" si="7">SUM(BT9:BT22)</f>
        <v>49174588</v>
      </c>
      <c r="BU23" s="339">
        <f t="shared" si="7"/>
        <v>2393156</v>
      </c>
      <c r="BV23" s="339">
        <f t="shared" si="7"/>
        <v>69147</v>
      </c>
      <c r="BW23" s="339">
        <f t="shared" si="7"/>
        <v>4636667</v>
      </c>
      <c r="BX23" s="339">
        <f t="shared" si="7"/>
        <v>3529787</v>
      </c>
      <c r="BY23" s="339">
        <f t="shared" si="7"/>
        <v>59803345</v>
      </c>
      <c r="BZ23" s="384"/>
      <c r="CA23" s="385"/>
      <c r="CB23" s="378" t="s">
        <v>193</v>
      </c>
      <c r="CC23" s="379">
        <f t="shared" ref="CC23:CO23" si="8">SUM(CC9:CC22)</f>
        <v>57908701</v>
      </c>
      <c r="CD23" s="380">
        <f t="shared" si="8"/>
        <v>1018089</v>
      </c>
      <c r="CE23" s="380">
        <f>SUM(CE9:CE22)</f>
        <v>20552</v>
      </c>
      <c r="CF23" s="380">
        <f t="shared" si="8"/>
        <v>537719</v>
      </c>
      <c r="CG23" s="380">
        <f>SUM(CG9:CG22)</f>
        <v>249612</v>
      </c>
      <c r="CH23" s="339">
        <f t="shared" si="8"/>
        <v>38833</v>
      </c>
      <c r="CI23" s="380">
        <f>SUM(CI9:CI22)</f>
        <v>29839</v>
      </c>
      <c r="CJ23" s="339">
        <f t="shared" si="8"/>
        <v>4416334</v>
      </c>
      <c r="CK23" s="380">
        <f t="shared" si="8"/>
        <v>203742</v>
      </c>
      <c r="CL23" s="380">
        <f t="shared" si="8"/>
        <v>3243</v>
      </c>
      <c r="CM23" s="339">
        <f t="shared" si="8"/>
        <v>346839</v>
      </c>
      <c r="CN23" s="339">
        <f t="shared" si="8"/>
        <v>298345</v>
      </c>
      <c r="CO23" s="383">
        <f t="shared" si="8"/>
        <v>5268503</v>
      </c>
      <c r="CP23" s="378" t="s">
        <v>193</v>
      </c>
      <c r="CQ23" s="379">
        <f t="shared" ref="CQ23:CV23" si="9">SUM(CQ9:CQ22)</f>
        <v>2652</v>
      </c>
      <c r="CR23" s="339">
        <f t="shared" si="9"/>
        <v>410</v>
      </c>
      <c r="CS23" s="381">
        <f t="shared" si="9"/>
        <v>0</v>
      </c>
      <c r="CT23" s="380">
        <f t="shared" si="9"/>
        <v>584</v>
      </c>
      <c r="CU23" s="380">
        <f t="shared" si="9"/>
        <v>18</v>
      </c>
      <c r="CV23" s="339">
        <f t="shared" si="9"/>
        <v>3664</v>
      </c>
      <c r="CW23" s="339">
        <f t="shared" ref="CW23:DB23" si="10">SUM(CW9:CW22)</f>
        <v>10993</v>
      </c>
      <c r="CX23" s="339">
        <f t="shared" si="10"/>
        <v>688</v>
      </c>
      <c r="CY23" s="339">
        <f t="shared" si="10"/>
        <v>47</v>
      </c>
      <c r="CZ23" s="339">
        <f t="shared" si="10"/>
        <v>24946</v>
      </c>
      <c r="DA23" s="339">
        <f t="shared" si="10"/>
        <v>65808</v>
      </c>
      <c r="DB23" s="383">
        <f t="shared" si="10"/>
        <v>102482</v>
      </c>
      <c r="DC23" s="378" t="s">
        <v>193</v>
      </c>
      <c r="DD23" s="386">
        <f t="shared" ref="DD23:DV23" si="11">SUM(DD9:DD22)</f>
        <v>8696</v>
      </c>
      <c r="DE23" s="381">
        <f t="shared" si="11"/>
        <v>721</v>
      </c>
      <c r="DF23" s="380">
        <f t="shared" si="11"/>
        <v>0</v>
      </c>
      <c r="DG23" s="380">
        <f t="shared" si="11"/>
        <v>2506</v>
      </c>
      <c r="DH23" s="380">
        <f t="shared" si="11"/>
        <v>113218</v>
      </c>
      <c r="DI23" s="339">
        <f t="shared" si="11"/>
        <v>125141</v>
      </c>
      <c r="DJ23" s="339">
        <f t="shared" ref="DJ23:DO23" si="12">SUM(DJ9:DJ22)</f>
        <v>18192</v>
      </c>
      <c r="DK23" s="380">
        <f t="shared" si="12"/>
        <v>474</v>
      </c>
      <c r="DL23" s="380">
        <f t="shared" si="12"/>
        <v>6</v>
      </c>
      <c r="DM23" s="380">
        <f t="shared" si="12"/>
        <v>552</v>
      </c>
      <c r="DN23" s="380">
        <f t="shared" si="12"/>
        <v>1716</v>
      </c>
      <c r="DO23" s="383">
        <f t="shared" si="12"/>
        <v>20940</v>
      </c>
      <c r="DP23" s="378" t="s">
        <v>193</v>
      </c>
      <c r="DQ23" s="339">
        <f t="shared" si="11"/>
        <v>2510</v>
      </c>
      <c r="DR23" s="380">
        <f t="shared" si="11"/>
        <v>27</v>
      </c>
      <c r="DS23" s="380">
        <f t="shared" si="11"/>
        <v>0</v>
      </c>
      <c r="DT23" s="380">
        <f t="shared" si="11"/>
        <v>1344</v>
      </c>
      <c r="DU23" s="380">
        <f t="shared" si="11"/>
        <v>14</v>
      </c>
      <c r="DV23" s="383">
        <f t="shared" si="11"/>
        <v>3895</v>
      </c>
      <c r="DW23" s="382">
        <f t="shared" ref="DW23:EB23" si="13">SUM(DW9:DW22)</f>
        <v>44715211</v>
      </c>
      <c r="DX23" s="382">
        <f t="shared" si="13"/>
        <v>2187094</v>
      </c>
      <c r="DY23" s="382">
        <f t="shared" si="13"/>
        <v>65851</v>
      </c>
      <c r="DZ23" s="382">
        <f t="shared" si="13"/>
        <v>4259896</v>
      </c>
      <c r="EA23" s="339">
        <f t="shared" si="13"/>
        <v>3050668</v>
      </c>
      <c r="EB23" s="380">
        <f t="shared" si="13"/>
        <v>54278720</v>
      </c>
      <c r="EC23" s="383">
        <f>SUM(EC9:EC22)</f>
        <v>49736981</v>
      </c>
      <c r="ED23" s="378" t="s">
        <v>193</v>
      </c>
      <c r="EE23" s="339">
        <f t="shared" ref="EE23:EP23" si="14">SUM(EE9:EE22)</f>
        <v>269725</v>
      </c>
      <c r="EF23" s="339">
        <f t="shared" si="14"/>
        <v>92995</v>
      </c>
      <c r="EG23" s="339">
        <f t="shared" si="14"/>
        <v>362720</v>
      </c>
      <c r="EH23" s="339">
        <f t="shared" si="14"/>
        <v>9184</v>
      </c>
      <c r="EI23" s="339">
        <f t="shared" si="14"/>
        <v>6151</v>
      </c>
      <c r="EJ23" s="339">
        <f t="shared" si="14"/>
        <v>15335</v>
      </c>
      <c r="EK23" s="339">
        <f t="shared" si="14"/>
        <v>300</v>
      </c>
      <c r="EL23" s="339">
        <f t="shared" si="14"/>
        <v>238</v>
      </c>
      <c r="EM23" s="339">
        <f t="shared" si="14"/>
        <v>538</v>
      </c>
      <c r="EN23" s="339">
        <f t="shared" si="14"/>
        <v>26787</v>
      </c>
      <c r="EO23" s="339">
        <f t="shared" si="14"/>
        <v>49271</v>
      </c>
      <c r="EP23" s="380">
        <f t="shared" si="14"/>
        <v>76058</v>
      </c>
      <c r="EQ23" s="380">
        <f t="shared" ref="EQ23:EV23" si="15">SUM(EQ9:EQ22)</f>
        <v>6392</v>
      </c>
      <c r="ER23" s="339">
        <f t="shared" si="15"/>
        <v>688</v>
      </c>
      <c r="ES23" s="339">
        <f t="shared" si="15"/>
        <v>7080</v>
      </c>
      <c r="ET23" s="339">
        <f t="shared" si="15"/>
        <v>312388</v>
      </c>
      <c r="EU23" s="381">
        <f t="shared" si="15"/>
        <v>149343</v>
      </c>
      <c r="EV23" s="383">
        <f t="shared" si="15"/>
        <v>461731</v>
      </c>
      <c r="EW23" s="360"/>
      <c r="EX23" s="360"/>
      <c r="EY23" s="360"/>
      <c r="EZ23" s="360"/>
      <c r="FA23" s="360"/>
      <c r="FB23" s="360"/>
    </row>
    <row r="24" spans="1:212" s="403" customFormat="1" ht="24.75" customHeight="1" thickTop="1" x14ac:dyDescent="0.15">
      <c r="A24" s="360"/>
      <c r="B24" s="387" t="s">
        <v>484</v>
      </c>
      <c r="C24" s="388">
        <v>8686</v>
      </c>
      <c r="D24" s="389">
        <v>0</v>
      </c>
      <c r="E24" s="389">
        <v>8686</v>
      </c>
      <c r="F24" s="389">
        <v>5</v>
      </c>
      <c r="G24" s="390">
        <v>1</v>
      </c>
      <c r="H24" s="390">
        <v>19</v>
      </c>
      <c r="I24" s="364">
        <v>2</v>
      </c>
      <c r="J24" s="390">
        <v>11</v>
      </c>
      <c r="K24" s="390">
        <v>6</v>
      </c>
      <c r="L24" s="390">
        <v>46</v>
      </c>
      <c r="M24" s="390">
        <v>0</v>
      </c>
      <c r="N24" s="390">
        <v>203</v>
      </c>
      <c r="O24" s="391">
        <v>293</v>
      </c>
      <c r="P24" s="392">
        <v>8107</v>
      </c>
      <c r="Q24" s="392">
        <v>287</v>
      </c>
      <c r="R24" s="392">
        <v>22</v>
      </c>
      <c r="S24" s="393">
        <v>6482</v>
      </c>
      <c r="T24" s="393">
        <v>8686</v>
      </c>
      <c r="U24" s="351"/>
      <c r="V24" s="352"/>
      <c r="W24" s="387" t="s">
        <v>484</v>
      </c>
      <c r="X24" s="394">
        <v>3182</v>
      </c>
      <c r="Y24" s="395">
        <v>5719</v>
      </c>
      <c r="Z24" s="395">
        <v>207</v>
      </c>
      <c r="AA24" s="395">
        <v>743716</v>
      </c>
      <c r="AB24" s="395">
        <v>726559</v>
      </c>
      <c r="AC24" s="396">
        <v>17157</v>
      </c>
      <c r="AD24" s="387" t="s">
        <v>484</v>
      </c>
      <c r="AE24" s="394">
        <v>4</v>
      </c>
      <c r="AF24" s="395">
        <v>1760</v>
      </c>
      <c r="AG24" s="395">
        <v>272</v>
      </c>
      <c r="AH24" s="395">
        <v>69052</v>
      </c>
      <c r="AI24" s="395">
        <v>64685</v>
      </c>
      <c r="AJ24" s="396">
        <v>4367</v>
      </c>
      <c r="AK24" s="387" t="s">
        <v>484</v>
      </c>
      <c r="AL24" s="397">
        <v>6366</v>
      </c>
      <c r="AM24" s="395">
        <v>282</v>
      </c>
      <c r="AN24" s="395">
        <v>1</v>
      </c>
      <c r="AO24" s="395">
        <v>1322</v>
      </c>
      <c r="AP24" s="395">
        <v>136</v>
      </c>
      <c r="AQ24" s="395">
        <v>8107</v>
      </c>
      <c r="AR24" s="395">
        <v>23335695</v>
      </c>
      <c r="AS24" s="395">
        <v>961808</v>
      </c>
      <c r="AT24" s="395">
        <v>2582</v>
      </c>
      <c r="AU24" s="395">
        <v>2794072</v>
      </c>
      <c r="AV24" s="395">
        <v>560912</v>
      </c>
      <c r="AW24" s="396">
        <v>27655069</v>
      </c>
      <c r="AX24" s="387" t="s">
        <v>484</v>
      </c>
      <c r="AY24" s="395">
        <v>280147</v>
      </c>
      <c r="AZ24" s="395">
        <v>971</v>
      </c>
      <c r="BA24" s="395">
        <v>32169</v>
      </c>
      <c r="BB24" s="395">
        <v>88497</v>
      </c>
      <c r="BC24" s="395">
        <v>12313</v>
      </c>
      <c r="BD24" s="395">
        <v>6037</v>
      </c>
      <c r="BE24" s="395">
        <v>8552300</v>
      </c>
      <c r="BF24" s="395">
        <v>349591</v>
      </c>
      <c r="BG24" s="395">
        <v>1286</v>
      </c>
      <c r="BH24" s="395">
        <v>1374014</v>
      </c>
      <c r="BI24" s="395">
        <v>201748</v>
      </c>
      <c r="BJ24" s="398">
        <v>10478939</v>
      </c>
      <c r="BK24" s="358"/>
      <c r="BL24" s="359"/>
      <c r="BM24" s="387" t="s">
        <v>484</v>
      </c>
      <c r="BN24" s="397">
        <v>14783395</v>
      </c>
      <c r="BO24" s="395">
        <v>612217</v>
      </c>
      <c r="BP24" s="395">
        <v>1296</v>
      </c>
      <c r="BQ24" s="395">
        <v>1420058</v>
      </c>
      <c r="BR24" s="395">
        <v>779298</v>
      </c>
      <c r="BS24" s="395">
        <v>17596264</v>
      </c>
      <c r="BT24" s="395">
        <v>886723</v>
      </c>
      <c r="BU24" s="395">
        <v>36722</v>
      </c>
      <c r="BV24" s="395">
        <v>78</v>
      </c>
      <c r="BW24" s="395">
        <v>85150</v>
      </c>
      <c r="BX24" s="395">
        <v>34343</v>
      </c>
      <c r="BY24" s="396">
        <v>1043016</v>
      </c>
      <c r="BZ24" s="358"/>
      <c r="CA24" s="359"/>
      <c r="CB24" s="387" t="s">
        <v>484</v>
      </c>
      <c r="CC24" s="397">
        <v>1030586</v>
      </c>
      <c r="CD24" s="395">
        <v>8235</v>
      </c>
      <c r="CE24" s="395">
        <v>52</v>
      </c>
      <c r="CF24" s="395">
        <v>945</v>
      </c>
      <c r="CG24" s="395">
        <v>2648</v>
      </c>
      <c r="CH24" s="395">
        <v>369</v>
      </c>
      <c r="CI24" s="395">
        <v>181</v>
      </c>
      <c r="CJ24" s="395">
        <v>93370</v>
      </c>
      <c r="CK24" s="395">
        <v>3196</v>
      </c>
      <c r="CL24" s="395">
        <v>2</v>
      </c>
      <c r="CM24" s="395">
        <v>6278</v>
      </c>
      <c r="CN24" s="395">
        <v>3736</v>
      </c>
      <c r="CO24" s="396">
        <v>106582</v>
      </c>
      <c r="CP24" s="387" t="s">
        <v>484</v>
      </c>
      <c r="CQ24" s="397">
        <v>2</v>
      </c>
      <c r="CR24" s="395">
        <v>0</v>
      </c>
      <c r="CS24" s="395">
        <v>0</v>
      </c>
      <c r="CT24" s="395">
        <v>12</v>
      </c>
      <c r="CU24" s="395">
        <v>0</v>
      </c>
      <c r="CV24" s="395">
        <v>14</v>
      </c>
      <c r="CW24" s="395">
        <v>569</v>
      </c>
      <c r="CX24" s="395">
        <v>8</v>
      </c>
      <c r="CY24" s="395">
        <v>0</v>
      </c>
      <c r="CZ24" s="395">
        <v>423</v>
      </c>
      <c r="DA24" s="395">
        <v>830</v>
      </c>
      <c r="DB24" s="396">
        <v>1830</v>
      </c>
      <c r="DC24" s="387" t="s">
        <v>484</v>
      </c>
      <c r="DD24" s="397">
        <v>312</v>
      </c>
      <c r="DE24" s="395">
        <v>0</v>
      </c>
      <c r="DF24" s="395">
        <v>0</v>
      </c>
      <c r="DG24" s="395">
        <v>17</v>
      </c>
      <c r="DH24" s="395">
        <v>1155</v>
      </c>
      <c r="DI24" s="395">
        <v>1484</v>
      </c>
      <c r="DJ24" s="395">
        <v>366</v>
      </c>
      <c r="DK24" s="395">
        <v>12</v>
      </c>
      <c r="DL24" s="395">
        <v>0</v>
      </c>
      <c r="DM24" s="395">
        <v>12</v>
      </c>
      <c r="DN24" s="395">
        <v>30</v>
      </c>
      <c r="DO24" s="396">
        <v>420</v>
      </c>
      <c r="DP24" s="387" t="s">
        <v>55</v>
      </c>
      <c r="DQ24" s="395">
        <v>21</v>
      </c>
      <c r="DR24" s="395">
        <v>0</v>
      </c>
      <c r="DS24" s="395">
        <v>0</v>
      </c>
      <c r="DT24" s="395">
        <v>0</v>
      </c>
      <c r="DU24" s="395">
        <v>0</v>
      </c>
      <c r="DV24" s="396">
        <v>21</v>
      </c>
      <c r="DW24" s="394">
        <v>792083</v>
      </c>
      <c r="DX24" s="395">
        <v>33506</v>
      </c>
      <c r="DY24" s="395">
        <v>76</v>
      </c>
      <c r="DZ24" s="395">
        <v>78408</v>
      </c>
      <c r="EA24" s="395">
        <v>28592</v>
      </c>
      <c r="EB24" s="399">
        <v>932665</v>
      </c>
      <c r="EC24" s="400">
        <v>858453</v>
      </c>
      <c r="ED24" s="387" t="s">
        <v>484</v>
      </c>
      <c r="EE24" s="395">
        <v>4868</v>
      </c>
      <c r="EF24" s="395">
        <v>1498</v>
      </c>
      <c r="EG24" s="395">
        <v>6366</v>
      </c>
      <c r="EH24" s="395">
        <v>169</v>
      </c>
      <c r="EI24" s="395">
        <v>113</v>
      </c>
      <c r="EJ24" s="395">
        <v>282</v>
      </c>
      <c r="EK24" s="395">
        <v>1</v>
      </c>
      <c r="EL24" s="395">
        <v>0</v>
      </c>
      <c r="EM24" s="395">
        <v>1</v>
      </c>
      <c r="EN24" s="395">
        <v>474</v>
      </c>
      <c r="EO24" s="395">
        <v>848</v>
      </c>
      <c r="EP24" s="398">
        <v>1322</v>
      </c>
      <c r="EQ24" s="401">
        <v>120</v>
      </c>
      <c r="ER24" s="401">
        <v>16</v>
      </c>
      <c r="ES24" s="401">
        <v>136</v>
      </c>
      <c r="ET24" s="401">
        <v>5632</v>
      </c>
      <c r="EU24" s="401">
        <v>2475</v>
      </c>
      <c r="EV24" s="402">
        <v>8107</v>
      </c>
      <c r="EW24" s="360"/>
      <c r="EX24" s="360"/>
      <c r="EY24" s="360"/>
      <c r="EZ24" s="360"/>
      <c r="FA24" s="360"/>
      <c r="FB24" s="360"/>
      <c r="FC24" s="360"/>
      <c r="FD24" s="360"/>
      <c r="FE24" s="360"/>
      <c r="FF24" s="360"/>
      <c r="FG24" s="360"/>
      <c r="FH24" s="360"/>
      <c r="FI24" s="360"/>
      <c r="FJ24" s="360"/>
      <c r="FK24" s="360"/>
      <c r="FL24" s="360"/>
      <c r="FM24" s="360"/>
      <c r="FN24" s="360"/>
      <c r="FO24" s="360"/>
      <c r="FP24" s="360"/>
      <c r="FQ24" s="360"/>
      <c r="FR24" s="360"/>
      <c r="FS24" s="360"/>
      <c r="FT24" s="360"/>
      <c r="FU24" s="360"/>
      <c r="FV24" s="360"/>
      <c r="FW24" s="360"/>
      <c r="FX24" s="360"/>
      <c r="FY24" s="360"/>
      <c r="FZ24" s="360"/>
      <c r="GA24" s="360"/>
      <c r="GB24" s="360"/>
      <c r="GC24" s="360"/>
      <c r="GD24" s="360"/>
      <c r="GE24" s="360"/>
      <c r="GF24" s="360"/>
      <c r="GG24" s="360"/>
      <c r="GH24" s="360"/>
      <c r="GI24" s="360"/>
      <c r="GJ24" s="360"/>
      <c r="GK24" s="360"/>
      <c r="GL24" s="360"/>
      <c r="GM24" s="360"/>
      <c r="GN24" s="360"/>
      <c r="GO24" s="360"/>
      <c r="GP24" s="360"/>
      <c r="GQ24" s="360"/>
      <c r="GR24" s="360"/>
      <c r="GS24" s="360"/>
      <c r="GT24" s="360"/>
      <c r="GU24" s="360"/>
      <c r="GV24" s="360"/>
      <c r="GW24" s="360"/>
      <c r="GX24" s="360"/>
      <c r="GY24" s="360"/>
      <c r="GZ24" s="360"/>
      <c r="HA24" s="360"/>
      <c r="HB24" s="360"/>
      <c r="HC24" s="360"/>
      <c r="HD24" s="360"/>
    </row>
    <row r="25" spans="1:212" s="360" customFormat="1" ht="24.75" customHeight="1" x14ac:dyDescent="0.15">
      <c r="B25" s="404" t="s">
        <v>485</v>
      </c>
      <c r="C25" s="405">
        <v>7860</v>
      </c>
      <c r="D25" s="363">
        <v>0</v>
      </c>
      <c r="E25" s="406">
        <v>7860</v>
      </c>
      <c r="F25" s="406">
        <v>18</v>
      </c>
      <c r="G25" s="406">
        <v>5</v>
      </c>
      <c r="H25" s="406">
        <v>92</v>
      </c>
      <c r="I25" s="406">
        <v>15</v>
      </c>
      <c r="J25" s="406">
        <v>82</v>
      </c>
      <c r="K25" s="406">
        <v>31</v>
      </c>
      <c r="L25" s="406">
        <v>267</v>
      </c>
      <c r="M25" s="406">
        <v>12</v>
      </c>
      <c r="N25" s="406">
        <v>1077</v>
      </c>
      <c r="O25" s="407">
        <v>1599</v>
      </c>
      <c r="P25" s="408">
        <v>7186</v>
      </c>
      <c r="Q25" s="408">
        <v>1597</v>
      </c>
      <c r="R25" s="408">
        <v>59</v>
      </c>
      <c r="S25" s="409">
        <v>6641</v>
      </c>
      <c r="T25" s="409">
        <v>7860</v>
      </c>
      <c r="U25" s="351"/>
      <c r="V25" s="352"/>
      <c r="W25" s="404" t="s">
        <v>485</v>
      </c>
      <c r="X25" s="410">
        <v>2408</v>
      </c>
      <c r="Y25" s="411">
        <v>4962</v>
      </c>
      <c r="Z25" s="411">
        <v>259</v>
      </c>
      <c r="AA25" s="411">
        <v>553433</v>
      </c>
      <c r="AB25" s="411">
        <v>538547</v>
      </c>
      <c r="AC25" s="412">
        <v>14886</v>
      </c>
      <c r="AD25" s="404" t="s">
        <v>485</v>
      </c>
      <c r="AE25" s="410">
        <v>3</v>
      </c>
      <c r="AF25" s="411">
        <v>1420</v>
      </c>
      <c r="AG25" s="411">
        <v>217</v>
      </c>
      <c r="AH25" s="411">
        <v>49166</v>
      </c>
      <c r="AI25" s="411">
        <v>45820</v>
      </c>
      <c r="AJ25" s="412">
        <v>3346</v>
      </c>
      <c r="AK25" s="404" t="s">
        <v>485</v>
      </c>
      <c r="AL25" s="413">
        <v>5614</v>
      </c>
      <c r="AM25" s="411">
        <v>250</v>
      </c>
      <c r="AN25" s="411">
        <v>36</v>
      </c>
      <c r="AO25" s="411">
        <v>1163</v>
      </c>
      <c r="AP25" s="411">
        <v>123</v>
      </c>
      <c r="AQ25" s="411">
        <v>7186</v>
      </c>
      <c r="AR25" s="411">
        <v>17881066</v>
      </c>
      <c r="AS25" s="411">
        <v>1057252</v>
      </c>
      <c r="AT25" s="411">
        <v>152800</v>
      </c>
      <c r="AU25" s="411">
        <v>3182354</v>
      </c>
      <c r="AV25" s="411">
        <v>504003</v>
      </c>
      <c r="AW25" s="412">
        <v>22777475</v>
      </c>
      <c r="AX25" s="404" t="s">
        <v>485</v>
      </c>
      <c r="AY25" s="411">
        <v>2537859</v>
      </c>
      <c r="AZ25" s="411">
        <v>0</v>
      </c>
      <c r="BA25" s="411">
        <v>111511</v>
      </c>
      <c r="BB25" s="411">
        <v>272824</v>
      </c>
      <c r="BC25" s="411">
        <v>15117</v>
      </c>
      <c r="BD25" s="411">
        <v>15930</v>
      </c>
      <c r="BE25" s="411">
        <v>7079985</v>
      </c>
      <c r="BF25" s="411">
        <v>350557</v>
      </c>
      <c r="BG25" s="411">
        <v>57159</v>
      </c>
      <c r="BH25" s="411">
        <v>1291308</v>
      </c>
      <c r="BI25" s="411">
        <v>167092</v>
      </c>
      <c r="BJ25" s="414">
        <v>8946101</v>
      </c>
      <c r="BK25" s="358"/>
      <c r="BL25" s="359"/>
      <c r="BM25" s="404" t="s">
        <v>485</v>
      </c>
      <c r="BN25" s="413">
        <v>10801081</v>
      </c>
      <c r="BO25" s="411">
        <v>706695</v>
      </c>
      <c r="BP25" s="411">
        <v>95641</v>
      </c>
      <c r="BQ25" s="411">
        <v>1891046</v>
      </c>
      <c r="BR25" s="411">
        <v>3290152</v>
      </c>
      <c r="BS25" s="411">
        <v>16784615</v>
      </c>
      <c r="BT25" s="411">
        <v>647833</v>
      </c>
      <c r="BU25" s="411">
        <v>42390</v>
      </c>
      <c r="BV25" s="411">
        <v>5737</v>
      </c>
      <c r="BW25" s="411">
        <v>113415</v>
      </c>
      <c r="BX25" s="411">
        <v>109063</v>
      </c>
      <c r="BY25" s="412">
        <v>918438</v>
      </c>
      <c r="BZ25" s="358"/>
      <c r="CA25" s="359"/>
      <c r="CB25" s="404" t="s">
        <v>485</v>
      </c>
      <c r="CC25" s="413">
        <v>830104</v>
      </c>
      <c r="CD25" s="411">
        <v>75958</v>
      </c>
      <c r="CE25" s="411">
        <v>0</v>
      </c>
      <c r="CF25" s="411">
        <v>3269</v>
      </c>
      <c r="CG25" s="411">
        <v>8175</v>
      </c>
      <c r="CH25" s="411">
        <v>454</v>
      </c>
      <c r="CI25" s="411">
        <v>478</v>
      </c>
      <c r="CJ25" s="411">
        <v>47858</v>
      </c>
      <c r="CK25" s="411">
        <v>3444</v>
      </c>
      <c r="CL25" s="411">
        <v>267</v>
      </c>
      <c r="CM25" s="411">
        <v>7915</v>
      </c>
      <c r="CN25" s="411">
        <v>7365</v>
      </c>
      <c r="CO25" s="412">
        <v>66849</v>
      </c>
      <c r="CP25" s="404" t="s">
        <v>485</v>
      </c>
      <c r="CQ25" s="413">
        <v>31</v>
      </c>
      <c r="CR25" s="411">
        <v>12</v>
      </c>
      <c r="CS25" s="411">
        <v>0</v>
      </c>
      <c r="CT25" s="411">
        <v>4</v>
      </c>
      <c r="CU25" s="411">
        <v>0</v>
      </c>
      <c r="CV25" s="411">
        <v>47</v>
      </c>
      <c r="CW25" s="411">
        <v>138</v>
      </c>
      <c r="CX25" s="411">
        <v>1</v>
      </c>
      <c r="CY25" s="411">
        <v>0</v>
      </c>
      <c r="CZ25" s="411">
        <v>219</v>
      </c>
      <c r="DA25" s="411">
        <v>1004</v>
      </c>
      <c r="DB25" s="412">
        <v>1362</v>
      </c>
      <c r="DC25" s="404" t="s">
        <v>485</v>
      </c>
      <c r="DD25" s="413">
        <v>63</v>
      </c>
      <c r="DE25" s="411">
        <v>0</v>
      </c>
      <c r="DF25" s="411">
        <v>0</v>
      </c>
      <c r="DG25" s="411">
        <v>0</v>
      </c>
      <c r="DH25" s="411">
        <v>4621</v>
      </c>
      <c r="DI25" s="411">
        <v>4684</v>
      </c>
      <c r="DJ25" s="411">
        <v>102</v>
      </c>
      <c r="DK25" s="411">
        <v>6</v>
      </c>
      <c r="DL25" s="411">
        <v>0</v>
      </c>
      <c r="DM25" s="411">
        <v>12</v>
      </c>
      <c r="DN25" s="411">
        <v>24</v>
      </c>
      <c r="DO25" s="412">
        <v>144</v>
      </c>
      <c r="DP25" s="404" t="s">
        <v>56</v>
      </c>
      <c r="DQ25" s="411">
        <v>0</v>
      </c>
      <c r="DR25" s="411">
        <v>0</v>
      </c>
      <c r="DS25" s="411">
        <v>0</v>
      </c>
      <c r="DT25" s="411">
        <v>0</v>
      </c>
      <c r="DU25" s="411">
        <v>0</v>
      </c>
      <c r="DV25" s="412">
        <v>0</v>
      </c>
      <c r="DW25" s="410">
        <v>599641</v>
      </c>
      <c r="DX25" s="411">
        <v>38927</v>
      </c>
      <c r="DY25" s="411">
        <v>5470</v>
      </c>
      <c r="DZ25" s="411">
        <v>105265</v>
      </c>
      <c r="EA25" s="411">
        <v>96049</v>
      </c>
      <c r="EB25" s="414">
        <v>845352</v>
      </c>
      <c r="EC25" s="412">
        <v>766834</v>
      </c>
      <c r="ED25" s="404" t="s">
        <v>485</v>
      </c>
      <c r="EE25" s="411">
        <v>3822</v>
      </c>
      <c r="EF25" s="411">
        <v>1792</v>
      </c>
      <c r="EG25" s="411">
        <v>5614</v>
      </c>
      <c r="EH25" s="411">
        <v>158</v>
      </c>
      <c r="EI25" s="411">
        <v>92</v>
      </c>
      <c r="EJ25" s="411">
        <v>250</v>
      </c>
      <c r="EK25" s="411">
        <v>22</v>
      </c>
      <c r="EL25" s="411">
        <v>14</v>
      </c>
      <c r="EM25" s="411">
        <v>36</v>
      </c>
      <c r="EN25" s="411">
        <v>485</v>
      </c>
      <c r="EO25" s="411">
        <v>678</v>
      </c>
      <c r="EP25" s="414">
        <v>1163</v>
      </c>
      <c r="EQ25" s="395">
        <v>119</v>
      </c>
      <c r="ER25" s="395">
        <v>4</v>
      </c>
      <c r="ES25" s="395">
        <v>123</v>
      </c>
      <c r="ET25" s="395">
        <v>4606</v>
      </c>
      <c r="EU25" s="395">
        <v>2580</v>
      </c>
      <c r="EV25" s="396">
        <v>7186</v>
      </c>
    </row>
    <row r="26" spans="1:212" s="360" customFormat="1" ht="24.75" customHeight="1" x14ac:dyDescent="0.15">
      <c r="B26" s="415" t="s">
        <v>486</v>
      </c>
      <c r="C26" s="416">
        <v>3451</v>
      </c>
      <c r="D26" s="417">
        <v>0</v>
      </c>
      <c r="E26" s="418">
        <v>3451</v>
      </c>
      <c r="F26" s="418">
        <v>0</v>
      </c>
      <c r="G26" s="364">
        <v>2</v>
      </c>
      <c r="H26" s="364">
        <v>10</v>
      </c>
      <c r="I26" s="364">
        <v>2</v>
      </c>
      <c r="J26" s="364">
        <v>7</v>
      </c>
      <c r="K26" s="364">
        <v>6</v>
      </c>
      <c r="L26" s="364">
        <v>47</v>
      </c>
      <c r="M26" s="364">
        <v>1</v>
      </c>
      <c r="N26" s="364">
        <v>160</v>
      </c>
      <c r="O26" s="419">
        <v>235</v>
      </c>
      <c r="P26" s="420">
        <v>3074</v>
      </c>
      <c r="Q26" s="420">
        <v>233</v>
      </c>
      <c r="R26" s="420">
        <v>7</v>
      </c>
      <c r="S26" s="421">
        <v>3276</v>
      </c>
      <c r="T26" s="421">
        <v>3451</v>
      </c>
      <c r="U26" s="351"/>
      <c r="V26" s="352"/>
      <c r="W26" s="415" t="s">
        <v>486</v>
      </c>
      <c r="X26" s="422">
        <v>1231</v>
      </c>
      <c r="Y26" s="417">
        <v>2208</v>
      </c>
      <c r="Z26" s="417">
        <v>145</v>
      </c>
      <c r="AA26" s="417">
        <v>246157</v>
      </c>
      <c r="AB26" s="417">
        <v>239533</v>
      </c>
      <c r="AC26" s="423">
        <v>6624</v>
      </c>
      <c r="AD26" s="415" t="s">
        <v>486</v>
      </c>
      <c r="AE26" s="422">
        <v>3</v>
      </c>
      <c r="AF26" s="417">
        <v>703</v>
      </c>
      <c r="AG26" s="417">
        <v>175</v>
      </c>
      <c r="AH26" s="417">
        <v>19099</v>
      </c>
      <c r="AI26" s="417">
        <v>17468</v>
      </c>
      <c r="AJ26" s="423">
        <v>1631</v>
      </c>
      <c r="AK26" s="415" t="s">
        <v>486</v>
      </c>
      <c r="AL26" s="424">
        <v>2430</v>
      </c>
      <c r="AM26" s="417">
        <v>115</v>
      </c>
      <c r="AN26" s="417">
        <v>5</v>
      </c>
      <c r="AO26" s="417">
        <v>496</v>
      </c>
      <c r="AP26" s="417">
        <v>28</v>
      </c>
      <c r="AQ26" s="417">
        <v>3074</v>
      </c>
      <c r="AR26" s="417">
        <v>7869381</v>
      </c>
      <c r="AS26" s="417">
        <v>378830</v>
      </c>
      <c r="AT26" s="417">
        <v>20858</v>
      </c>
      <c r="AU26" s="417">
        <v>1005697</v>
      </c>
      <c r="AV26" s="417">
        <v>95991</v>
      </c>
      <c r="AW26" s="423">
        <v>9370757</v>
      </c>
      <c r="AX26" s="415" t="s">
        <v>486</v>
      </c>
      <c r="AY26" s="417">
        <v>131144</v>
      </c>
      <c r="AZ26" s="417">
        <v>0</v>
      </c>
      <c r="BA26" s="417">
        <v>0</v>
      </c>
      <c r="BB26" s="417">
        <v>17846</v>
      </c>
      <c r="BC26" s="417">
        <v>4662</v>
      </c>
      <c r="BD26" s="417">
        <v>7596</v>
      </c>
      <c r="BE26" s="417">
        <v>3025252</v>
      </c>
      <c r="BF26" s="417">
        <v>140491</v>
      </c>
      <c r="BG26" s="417">
        <v>6557</v>
      </c>
      <c r="BH26" s="417">
        <v>495887</v>
      </c>
      <c r="BI26" s="417">
        <v>35514</v>
      </c>
      <c r="BJ26" s="425">
        <v>3703701</v>
      </c>
      <c r="BK26" s="358"/>
      <c r="BL26" s="359"/>
      <c r="BM26" s="415" t="s">
        <v>486</v>
      </c>
      <c r="BN26" s="424">
        <v>4844129</v>
      </c>
      <c r="BO26" s="417">
        <v>238339</v>
      </c>
      <c r="BP26" s="417">
        <v>14301</v>
      </c>
      <c r="BQ26" s="417">
        <v>509810</v>
      </c>
      <c r="BR26" s="417">
        <v>221725</v>
      </c>
      <c r="BS26" s="417">
        <v>5828304</v>
      </c>
      <c r="BT26" s="417">
        <v>290546</v>
      </c>
      <c r="BU26" s="417">
        <v>14296</v>
      </c>
      <c r="BV26" s="417">
        <v>857</v>
      </c>
      <c r="BW26" s="417">
        <v>30569</v>
      </c>
      <c r="BX26" s="417">
        <v>8508</v>
      </c>
      <c r="BY26" s="423">
        <v>344776</v>
      </c>
      <c r="BZ26" s="358"/>
      <c r="CA26" s="359"/>
      <c r="CB26" s="415" t="s">
        <v>486</v>
      </c>
      <c r="CC26" s="424">
        <v>339981</v>
      </c>
      <c r="CD26" s="417">
        <v>3906</v>
      </c>
      <c r="CE26" s="417">
        <v>0</v>
      </c>
      <c r="CF26" s="417">
        <v>0</v>
      </c>
      <c r="CG26" s="417">
        <v>537</v>
      </c>
      <c r="CH26" s="417">
        <v>125</v>
      </c>
      <c r="CI26" s="417">
        <v>227</v>
      </c>
      <c r="CJ26" s="417">
        <v>20546</v>
      </c>
      <c r="CK26" s="417">
        <v>734</v>
      </c>
      <c r="CL26" s="417">
        <v>7</v>
      </c>
      <c r="CM26" s="417">
        <v>2296</v>
      </c>
      <c r="CN26" s="417">
        <v>408</v>
      </c>
      <c r="CO26" s="423">
        <v>23991</v>
      </c>
      <c r="CP26" s="415" t="s">
        <v>486</v>
      </c>
      <c r="CQ26" s="424">
        <v>25</v>
      </c>
      <c r="CR26" s="417">
        <v>0</v>
      </c>
      <c r="CS26" s="417">
        <v>0</v>
      </c>
      <c r="CT26" s="417">
        <v>0</v>
      </c>
      <c r="CU26" s="417">
        <v>0</v>
      </c>
      <c r="CV26" s="417">
        <v>25</v>
      </c>
      <c r="CW26" s="417">
        <v>37</v>
      </c>
      <c r="CX26" s="417">
        <v>3</v>
      </c>
      <c r="CY26" s="417">
        <v>0</v>
      </c>
      <c r="CZ26" s="417">
        <v>32</v>
      </c>
      <c r="DA26" s="417">
        <v>271</v>
      </c>
      <c r="DB26" s="423">
        <v>343</v>
      </c>
      <c r="DC26" s="415" t="s">
        <v>486</v>
      </c>
      <c r="DD26" s="424">
        <v>13</v>
      </c>
      <c r="DE26" s="417">
        <v>0</v>
      </c>
      <c r="DF26" s="417">
        <v>0</v>
      </c>
      <c r="DG26" s="417">
        <v>0</v>
      </c>
      <c r="DH26" s="417">
        <v>426</v>
      </c>
      <c r="DI26" s="417">
        <v>439</v>
      </c>
      <c r="DJ26" s="417">
        <v>78</v>
      </c>
      <c r="DK26" s="417">
        <v>0</v>
      </c>
      <c r="DL26" s="417">
        <v>0</v>
      </c>
      <c r="DM26" s="417">
        <v>6</v>
      </c>
      <c r="DN26" s="417">
        <v>0</v>
      </c>
      <c r="DO26" s="423">
        <v>84</v>
      </c>
      <c r="DP26" s="415" t="s">
        <v>57</v>
      </c>
      <c r="DQ26" s="417">
        <v>0</v>
      </c>
      <c r="DR26" s="417">
        <v>0</v>
      </c>
      <c r="DS26" s="417">
        <v>0</v>
      </c>
      <c r="DT26" s="417">
        <v>0</v>
      </c>
      <c r="DU26" s="417">
        <v>0</v>
      </c>
      <c r="DV26" s="423">
        <v>0</v>
      </c>
      <c r="DW26" s="422">
        <v>269847</v>
      </c>
      <c r="DX26" s="417">
        <v>13559</v>
      </c>
      <c r="DY26" s="417">
        <v>850</v>
      </c>
      <c r="DZ26" s="417">
        <v>28235</v>
      </c>
      <c r="EA26" s="417">
        <v>7403</v>
      </c>
      <c r="EB26" s="425">
        <v>319894</v>
      </c>
      <c r="EC26" s="423">
        <v>282858</v>
      </c>
      <c r="ED26" s="415" t="s">
        <v>486</v>
      </c>
      <c r="EE26" s="417">
        <v>1722</v>
      </c>
      <c r="EF26" s="417">
        <v>708</v>
      </c>
      <c r="EG26" s="417">
        <v>2430</v>
      </c>
      <c r="EH26" s="417">
        <v>65</v>
      </c>
      <c r="EI26" s="417">
        <v>50</v>
      </c>
      <c r="EJ26" s="417">
        <v>115</v>
      </c>
      <c r="EK26" s="417">
        <v>4</v>
      </c>
      <c r="EL26" s="417">
        <v>1</v>
      </c>
      <c r="EM26" s="417">
        <v>5</v>
      </c>
      <c r="EN26" s="417">
        <v>219</v>
      </c>
      <c r="EO26" s="417">
        <v>277</v>
      </c>
      <c r="EP26" s="425">
        <v>496</v>
      </c>
      <c r="EQ26" s="417">
        <v>26</v>
      </c>
      <c r="ER26" s="417">
        <v>2</v>
      </c>
      <c r="ES26" s="417">
        <v>28</v>
      </c>
      <c r="ET26" s="417">
        <v>2036</v>
      </c>
      <c r="EU26" s="417">
        <v>1038</v>
      </c>
      <c r="EV26" s="423">
        <v>3074</v>
      </c>
    </row>
    <row r="27" spans="1:212" s="360" customFormat="1" ht="24.75" customHeight="1" x14ac:dyDescent="0.15">
      <c r="B27" s="387" t="s">
        <v>487</v>
      </c>
      <c r="C27" s="426">
        <v>4729</v>
      </c>
      <c r="D27" s="395">
        <v>0</v>
      </c>
      <c r="E27" s="427">
        <v>4729</v>
      </c>
      <c r="F27" s="427">
        <v>2</v>
      </c>
      <c r="G27" s="427">
        <v>1</v>
      </c>
      <c r="H27" s="427">
        <v>18</v>
      </c>
      <c r="I27" s="427">
        <v>5</v>
      </c>
      <c r="J27" s="427">
        <v>9</v>
      </c>
      <c r="K27" s="427">
        <v>12</v>
      </c>
      <c r="L27" s="427">
        <v>71</v>
      </c>
      <c r="M27" s="427">
        <v>0</v>
      </c>
      <c r="N27" s="427">
        <v>193</v>
      </c>
      <c r="O27" s="391">
        <v>311</v>
      </c>
      <c r="P27" s="392">
        <v>4194</v>
      </c>
      <c r="Q27" s="392">
        <v>311</v>
      </c>
      <c r="R27" s="392">
        <v>20</v>
      </c>
      <c r="S27" s="393">
        <v>4290</v>
      </c>
      <c r="T27" s="393">
        <v>4729</v>
      </c>
      <c r="U27" s="351"/>
      <c r="V27" s="352"/>
      <c r="W27" s="387" t="s">
        <v>487</v>
      </c>
      <c r="X27" s="394">
        <v>1371</v>
      </c>
      <c r="Y27" s="395">
        <v>2898</v>
      </c>
      <c r="Z27" s="395">
        <v>213</v>
      </c>
      <c r="AA27" s="395">
        <v>332146</v>
      </c>
      <c r="AB27" s="395">
        <v>323452</v>
      </c>
      <c r="AC27" s="396">
        <v>8694</v>
      </c>
      <c r="AD27" s="387" t="s">
        <v>487</v>
      </c>
      <c r="AE27" s="394">
        <v>1</v>
      </c>
      <c r="AF27" s="395">
        <v>1055</v>
      </c>
      <c r="AG27" s="395">
        <v>177</v>
      </c>
      <c r="AH27" s="395">
        <v>35759</v>
      </c>
      <c r="AI27" s="395">
        <v>33342</v>
      </c>
      <c r="AJ27" s="396">
        <v>2417</v>
      </c>
      <c r="AK27" s="387" t="s">
        <v>487</v>
      </c>
      <c r="AL27" s="397">
        <v>3191</v>
      </c>
      <c r="AM27" s="395">
        <v>181</v>
      </c>
      <c r="AN27" s="395">
        <v>37</v>
      </c>
      <c r="AO27" s="395">
        <v>737</v>
      </c>
      <c r="AP27" s="395">
        <v>48</v>
      </c>
      <c r="AQ27" s="395">
        <v>4194</v>
      </c>
      <c r="AR27" s="395">
        <v>10751296</v>
      </c>
      <c r="AS27" s="395">
        <v>670792</v>
      </c>
      <c r="AT27" s="395">
        <v>181409</v>
      </c>
      <c r="AU27" s="395">
        <v>1440749</v>
      </c>
      <c r="AV27" s="395">
        <v>287220</v>
      </c>
      <c r="AW27" s="396">
        <v>13331466</v>
      </c>
      <c r="AX27" s="387" t="s">
        <v>487</v>
      </c>
      <c r="AY27" s="395">
        <v>131354</v>
      </c>
      <c r="AZ27" s="395">
        <v>7661</v>
      </c>
      <c r="BA27" s="395">
        <v>257069</v>
      </c>
      <c r="BB27" s="395">
        <v>49290</v>
      </c>
      <c r="BC27" s="395">
        <v>12311</v>
      </c>
      <c r="BD27" s="395">
        <v>0</v>
      </c>
      <c r="BE27" s="395">
        <v>4162027</v>
      </c>
      <c r="BF27" s="395">
        <v>234023</v>
      </c>
      <c r="BG27" s="395">
        <v>62727</v>
      </c>
      <c r="BH27" s="395">
        <v>731349</v>
      </c>
      <c r="BI27" s="395">
        <v>65362</v>
      </c>
      <c r="BJ27" s="398">
        <v>5255488</v>
      </c>
      <c r="BK27" s="358"/>
      <c r="BL27" s="359"/>
      <c r="BM27" s="387" t="s">
        <v>487</v>
      </c>
      <c r="BN27" s="397">
        <v>6589269</v>
      </c>
      <c r="BO27" s="395">
        <v>436769</v>
      </c>
      <c r="BP27" s="395">
        <v>118682</v>
      </c>
      <c r="BQ27" s="395">
        <v>709400</v>
      </c>
      <c r="BR27" s="395">
        <v>679543</v>
      </c>
      <c r="BS27" s="395">
        <v>8533663</v>
      </c>
      <c r="BT27" s="395">
        <v>395224</v>
      </c>
      <c r="BU27" s="395">
        <v>26198</v>
      </c>
      <c r="BV27" s="395">
        <v>7120</v>
      </c>
      <c r="BW27" s="395">
        <v>42532</v>
      </c>
      <c r="BX27" s="395">
        <v>27318</v>
      </c>
      <c r="BY27" s="396">
        <v>498392</v>
      </c>
      <c r="BZ27" s="358"/>
      <c r="CA27" s="359"/>
      <c r="CB27" s="387" t="s">
        <v>487</v>
      </c>
      <c r="CC27" s="397">
        <v>484575</v>
      </c>
      <c r="CD27" s="395">
        <v>3849</v>
      </c>
      <c r="CE27" s="395">
        <v>413</v>
      </c>
      <c r="CF27" s="395">
        <v>7713</v>
      </c>
      <c r="CG27" s="395">
        <v>1473</v>
      </c>
      <c r="CH27" s="395">
        <v>369</v>
      </c>
      <c r="CI27" s="395">
        <v>0</v>
      </c>
      <c r="CJ27" s="395">
        <v>30727</v>
      </c>
      <c r="CK27" s="395">
        <v>1640</v>
      </c>
      <c r="CL27" s="395">
        <v>323</v>
      </c>
      <c r="CM27" s="395">
        <v>3231</v>
      </c>
      <c r="CN27" s="395">
        <v>1274</v>
      </c>
      <c r="CO27" s="396">
        <v>37195</v>
      </c>
      <c r="CP27" s="387" t="s">
        <v>487</v>
      </c>
      <c r="CQ27" s="397">
        <v>26</v>
      </c>
      <c r="CR27" s="395">
        <v>0</v>
      </c>
      <c r="CS27" s="395">
        <v>0</v>
      </c>
      <c r="CT27" s="395">
        <v>0</v>
      </c>
      <c r="CU27" s="395">
        <v>0</v>
      </c>
      <c r="CV27" s="395">
        <v>26</v>
      </c>
      <c r="CW27" s="395">
        <v>124</v>
      </c>
      <c r="CX27" s="395">
        <v>10</v>
      </c>
      <c r="CY27" s="395">
        <v>2</v>
      </c>
      <c r="CZ27" s="395">
        <v>154</v>
      </c>
      <c r="DA27" s="395">
        <v>475</v>
      </c>
      <c r="DB27" s="396">
        <v>765</v>
      </c>
      <c r="DC27" s="387" t="s">
        <v>487</v>
      </c>
      <c r="DD27" s="397">
        <v>19</v>
      </c>
      <c r="DE27" s="395">
        <v>1</v>
      </c>
      <c r="DF27" s="395">
        <v>0</v>
      </c>
      <c r="DG27" s="395">
        <v>8</v>
      </c>
      <c r="DH27" s="395">
        <v>281</v>
      </c>
      <c r="DI27" s="395">
        <v>309</v>
      </c>
      <c r="DJ27" s="395">
        <v>66</v>
      </c>
      <c r="DK27" s="395">
        <v>0</v>
      </c>
      <c r="DL27" s="395">
        <v>0</v>
      </c>
      <c r="DM27" s="395">
        <v>0</v>
      </c>
      <c r="DN27" s="395">
        <v>6</v>
      </c>
      <c r="DO27" s="396">
        <v>72</v>
      </c>
      <c r="DP27" s="387" t="s">
        <v>58</v>
      </c>
      <c r="DQ27" s="395">
        <v>0</v>
      </c>
      <c r="DR27" s="395">
        <v>0</v>
      </c>
      <c r="DS27" s="395">
        <v>0</v>
      </c>
      <c r="DT27" s="395">
        <v>0</v>
      </c>
      <c r="DU27" s="395">
        <v>0</v>
      </c>
      <c r="DV27" s="396">
        <v>0</v>
      </c>
      <c r="DW27" s="394">
        <v>364262</v>
      </c>
      <c r="DX27" s="395">
        <v>24547</v>
      </c>
      <c r="DY27" s="395">
        <v>6795</v>
      </c>
      <c r="DZ27" s="395">
        <v>39139</v>
      </c>
      <c r="EA27" s="395">
        <v>25282</v>
      </c>
      <c r="EB27" s="398">
        <v>460025</v>
      </c>
      <c r="EC27" s="396">
        <v>412067</v>
      </c>
      <c r="ED27" s="387" t="s">
        <v>487</v>
      </c>
      <c r="EE27" s="395">
        <v>2188</v>
      </c>
      <c r="EF27" s="395">
        <v>1003</v>
      </c>
      <c r="EG27" s="395">
        <v>3191</v>
      </c>
      <c r="EH27" s="395">
        <v>114</v>
      </c>
      <c r="EI27" s="395">
        <v>67</v>
      </c>
      <c r="EJ27" s="395">
        <v>181</v>
      </c>
      <c r="EK27" s="395">
        <v>29</v>
      </c>
      <c r="EL27" s="395">
        <v>8</v>
      </c>
      <c r="EM27" s="395">
        <v>37</v>
      </c>
      <c r="EN27" s="395">
        <v>267</v>
      </c>
      <c r="EO27" s="395">
        <v>470</v>
      </c>
      <c r="EP27" s="398">
        <v>737</v>
      </c>
      <c r="EQ27" s="395">
        <v>46</v>
      </c>
      <c r="ER27" s="395">
        <v>2</v>
      </c>
      <c r="ES27" s="395">
        <v>48</v>
      </c>
      <c r="ET27" s="395">
        <v>2644</v>
      </c>
      <c r="EU27" s="395">
        <v>1550</v>
      </c>
      <c r="EV27" s="396">
        <v>4194</v>
      </c>
    </row>
    <row r="28" spans="1:212" s="360" customFormat="1" ht="24.75" customHeight="1" x14ac:dyDescent="0.15">
      <c r="B28" s="361" t="s">
        <v>488</v>
      </c>
      <c r="C28" s="362">
        <v>531</v>
      </c>
      <c r="D28" s="364">
        <v>0</v>
      </c>
      <c r="E28" s="364">
        <v>531</v>
      </c>
      <c r="F28" s="364">
        <v>1</v>
      </c>
      <c r="G28" s="364">
        <v>0</v>
      </c>
      <c r="H28" s="364">
        <v>3</v>
      </c>
      <c r="I28" s="364">
        <v>0</v>
      </c>
      <c r="J28" s="364">
        <v>1</v>
      </c>
      <c r="K28" s="364">
        <v>0</v>
      </c>
      <c r="L28" s="364">
        <v>8</v>
      </c>
      <c r="M28" s="364">
        <v>0</v>
      </c>
      <c r="N28" s="364">
        <v>33</v>
      </c>
      <c r="O28" s="365">
        <v>46</v>
      </c>
      <c r="P28" s="366">
        <v>454</v>
      </c>
      <c r="Q28" s="366">
        <v>44</v>
      </c>
      <c r="R28" s="366">
        <v>1</v>
      </c>
      <c r="S28" s="367">
        <v>806</v>
      </c>
      <c r="T28" s="367">
        <v>531</v>
      </c>
      <c r="U28" s="351"/>
      <c r="V28" s="352"/>
      <c r="W28" s="361" t="s">
        <v>488</v>
      </c>
      <c r="X28" s="363">
        <v>195</v>
      </c>
      <c r="Y28" s="368">
        <v>278</v>
      </c>
      <c r="Z28" s="368">
        <v>15</v>
      </c>
      <c r="AA28" s="368">
        <v>29516</v>
      </c>
      <c r="AB28" s="368">
        <v>28682</v>
      </c>
      <c r="AC28" s="369">
        <v>834</v>
      </c>
      <c r="AD28" s="361" t="s">
        <v>488</v>
      </c>
      <c r="AE28" s="363">
        <v>2</v>
      </c>
      <c r="AF28" s="368">
        <v>186</v>
      </c>
      <c r="AG28" s="368">
        <v>51</v>
      </c>
      <c r="AH28" s="368">
        <v>3826</v>
      </c>
      <c r="AI28" s="368">
        <v>3374</v>
      </c>
      <c r="AJ28" s="369">
        <v>452</v>
      </c>
      <c r="AK28" s="361" t="s">
        <v>488</v>
      </c>
      <c r="AL28" s="370">
        <v>308</v>
      </c>
      <c r="AM28" s="368">
        <v>14</v>
      </c>
      <c r="AN28" s="368">
        <v>1</v>
      </c>
      <c r="AO28" s="368">
        <v>126</v>
      </c>
      <c r="AP28" s="368">
        <v>5</v>
      </c>
      <c r="AQ28" s="368">
        <v>454</v>
      </c>
      <c r="AR28" s="368">
        <v>932600</v>
      </c>
      <c r="AS28" s="368">
        <v>58013</v>
      </c>
      <c r="AT28" s="368">
        <v>1559</v>
      </c>
      <c r="AU28" s="368">
        <v>225764</v>
      </c>
      <c r="AV28" s="368">
        <v>48924</v>
      </c>
      <c r="AW28" s="369">
        <v>1266860</v>
      </c>
      <c r="AX28" s="361" t="s">
        <v>488</v>
      </c>
      <c r="AY28" s="368">
        <v>11561</v>
      </c>
      <c r="AZ28" s="368">
        <v>0</v>
      </c>
      <c r="BA28" s="368">
        <v>0</v>
      </c>
      <c r="BB28" s="368">
        <v>1930</v>
      </c>
      <c r="BC28" s="368">
        <v>609</v>
      </c>
      <c r="BD28" s="368">
        <v>0</v>
      </c>
      <c r="BE28" s="368">
        <v>384977</v>
      </c>
      <c r="BF28" s="368">
        <v>20340</v>
      </c>
      <c r="BG28" s="368">
        <v>713</v>
      </c>
      <c r="BH28" s="368">
        <v>123575</v>
      </c>
      <c r="BI28" s="368">
        <v>7888</v>
      </c>
      <c r="BJ28" s="371">
        <v>537493</v>
      </c>
      <c r="BK28" s="358"/>
      <c r="BL28" s="359"/>
      <c r="BM28" s="361" t="s">
        <v>488</v>
      </c>
      <c r="BN28" s="370">
        <v>547623</v>
      </c>
      <c r="BO28" s="368">
        <v>37673</v>
      </c>
      <c r="BP28" s="368">
        <v>846</v>
      </c>
      <c r="BQ28" s="368">
        <v>102189</v>
      </c>
      <c r="BR28" s="368">
        <v>55136</v>
      </c>
      <c r="BS28" s="368">
        <v>743467</v>
      </c>
      <c r="BT28" s="368">
        <v>32846</v>
      </c>
      <c r="BU28" s="368">
        <v>2260</v>
      </c>
      <c r="BV28" s="368">
        <v>50</v>
      </c>
      <c r="BW28" s="368">
        <v>6126</v>
      </c>
      <c r="BX28" s="368">
        <v>2891</v>
      </c>
      <c r="BY28" s="369">
        <v>44173</v>
      </c>
      <c r="BZ28" s="358"/>
      <c r="CA28" s="359"/>
      <c r="CB28" s="361" t="s">
        <v>488</v>
      </c>
      <c r="CC28" s="370">
        <v>43757</v>
      </c>
      <c r="CD28" s="368">
        <v>340</v>
      </c>
      <c r="CE28" s="368">
        <v>0</v>
      </c>
      <c r="CF28" s="368">
        <v>0</v>
      </c>
      <c r="CG28" s="368">
        <v>58</v>
      </c>
      <c r="CH28" s="368">
        <v>18</v>
      </c>
      <c r="CI28" s="368">
        <v>0</v>
      </c>
      <c r="CJ28" s="368">
        <v>1589</v>
      </c>
      <c r="CK28" s="368">
        <v>102</v>
      </c>
      <c r="CL28" s="368">
        <v>1</v>
      </c>
      <c r="CM28" s="368">
        <v>635</v>
      </c>
      <c r="CN28" s="368">
        <v>34</v>
      </c>
      <c r="CO28" s="369">
        <v>2361</v>
      </c>
      <c r="CP28" s="361" t="s">
        <v>488</v>
      </c>
      <c r="CQ28" s="370">
        <v>0</v>
      </c>
      <c r="CR28" s="368">
        <v>0</v>
      </c>
      <c r="CS28" s="368">
        <v>0</v>
      </c>
      <c r="CT28" s="368">
        <v>0</v>
      </c>
      <c r="CU28" s="368">
        <v>0</v>
      </c>
      <c r="CV28" s="368">
        <v>0</v>
      </c>
      <c r="CW28" s="368">
        <v>10</v>
      </c>
      <c r="CX28" s="368">
        <v>0</v>
      </c>
      <c r="CY28" s="368">
        <v>0</v>
      </c>
      <c r="CZ28" s="368">
        <v>132</v>
      </c>
      <c r="DA28" s="368">
        <v>18</v>
      </c>
      <c r="DB28" s="369">
        <v>160</v>
      </c>
      <c r="DC28" s="361" t="s">
        <v>488</v>
      </c>
      <c r="DD28" s="370">
        <v>0</v>
      </c>
      <c r="DE28" s="368">
        <v>0</v>
      </c>
      <c r="DF28" s="368">
        <v>0</v>
      </c>
      <c r="DG28" s="368">
        <v>0</v>
      </c>
      <c r="DH28" s="368">
        <v>62</v>
      </c>
      <c r="DI28" s="368">
        <v>62</v>
      </c>
      <c r="DJ28" s="368">
        <v>6</v>
      </c>
      <c r="DK28" s="368">
        <v>0</v>
      </c>
      <c r="DL28" s="368">
        <v>0</v>
      </c>
      <c r="DM28" s="368">
        <v>0</v>
      </c>
      <c r="DN28" s="368">
        <v>0</v>
      </c>
      <c r="DO28" s="369">
        <v>6</v>
      </c>
      <c r="DP28" s="361" t="s">
        <v>59</v>
      </c>
      <c r="DQ28" s="368">
        <v>0</v>
      </c>
      <c r="DR28" s="368">
        <v>0</v>
      </c>
      <c r="DS28" s="368">
        <v>0</v>
      </c>
      <c r="DT28" s="368">
        <v>0</v>
      </c>
      <c r="DU28" s="368">
        <v>0</v>
      </c>
      <c r="DV28" s="369">
        <v>0</v>
      </c>
      <c r="DW28" s="363">
        <v>31241</v>
      </c>
      <c r="DX28" s="368">
        <v>2158</v>
      </c>
      <c r="DY28" s="368">
        <v>49</v>
      </c>
      <c r="DZ28" s="368">
        <v>5359</v>
      </c>
      <c r="EA28" s="368">
        <v>2777</v>
      </c>
      <c r="EB28" s="371">
        <v>41584</v>
      </c>
      <c r="EC28" s="369">
        <v>37171</v>
      </c>
      <c r="ED28" s="361" t="s">
        <v>488</v>
      </c>
      <c r="EE28" s="368">
        <v>223</v>
      </c>
      <c r="EF28" s="368">
        <v>85</v>
      </c>
      <c r="EG28" s="368">
        <v>308</v>
      </c>
      <c r="EH28" s="368">
        <v>9</v>
      </c>
      <c r="EI28" s="368">
        <v>5</v>
      </c>
      <c r="EJ28" s="368">
        <v>14</v>
      </c>
      <c r="EK28" s="368">
        <v>1</v>
      </c>
      <c r="EL28" s="368">
        <v>0</v>
      </c>
      <c r="EM28" s="368">
        <v>1</v>
      </c>
      <c r="EN28" s="368">
        <v>50</v>
      </c>
      <c r="EO28" s="368">
        <v>76</v>
      </c>
      <c r="EP28" s="371">
        <v>126</v>
      </c>
      <c r="EQ28" s="417">
        <v>5</v>
      </c>
      <c r="ER28" s="368">
        <v>0</v>
      </c>
      <c r="ES28" s="417">
        <v>5</v>
      </c>
      <c r="ET28" s="417">
        <v>288</v>
      </c>
      <c r="EU28" s="368">
        <v>166</v>
      </c>
      <c r="EV28" s="369">
        <v>454</v>
      </c>
    </row>
    <row r="29" spans="1:212" s="360" customFormat="1" ht="24.75" customHeight="1" x14ac:dyDescent="0.15">
      <c r="B29" s="361" t="s">
        <v>489</v>
      </c>
      <c r="C29" s="362">
        <v>1670</v>
      </c>
      <c r="D29" s="364">
        <v>1</v>
      </c>
      <c r="E29" s="364">
        <v>1671</v>
      </c>
      <c r="F29" s="364">
        <v>0</v>
      </c>
      <c r="G29" s="364">
        <v>0</v>
      </c>
      <c r="H29" s="364">
        <v>4</v>
      </c>
      <c r="I29" s="364">
        <v>0</v>
      </c>
      <c r="J29" s="364">
        <v>1</v>
      </c>
      <c r="K29" s="364">
        <v>0</v>
      </c>
      <c r="L29" s="364">
        <v>32</v>
      </c>
      <c r="M29" s="364">
        <v>0</v>
      </c>
      <c r="N29" s="364">
        <v>116</v>
      </c>
      <c r="O29" s="365">
        <v>153</v>
      </c>
      <c r="P29" s="366">
        <v>1405</v>
      </c>
      <c r="Q29" s="366">
        <v>153</v>
      </c>
      <c r="R29" s="366">
        <v>1</v>
      </c>
      <c r="S29" s="367">
        <v>2205</v>
      </c>
      <c r="T29" s="367">
        <v>1670</v>
      </c>
      <c r="U29" s="351"/>
      <c r="V29" s="352"/>
      <c r="W29" s="361" t="s">
        <v>489</v>
      </c>
      <c r="X29" s="363">
        <v>488</v>
      </c>
      <c r="Y29" s="368">
        <v>821</v>
      </c>
      <c r="Z29" s="368">
        <v>65</v>
      </c>
      <c r="AA29" s="368">
        <v>98981</v>
      </c>
      <c r="AB29" s="368">
        <v>96518</v>
      </c>
      <c r="AC29" s="369">
        <v>2463</v>
      </c>
      <c r="AD29" s="361" t="s">
        <v>489</v>
      </c>
      <c r="AE29" s="363">
        <v>2</v>
      </c>
      <c r="AF29" s="368">
        <v>466</v>
      </c>
      <c r="AG29" s="368">
        <v>197</v>
      </c>
      <c r="AH29" s="368">
        <v>7845</v>
      </c>
      <c r="AI29" s="368">
        <v>6747</v>
      </c>
      <c r="AJ29" s="369">
        <v>1098</v>
      </c>
      <c r="AK29" s="361" t="s">
        <v>489</v>
      </c>
      <c r="AL29" s="370">
        <v>991</v>
      </c>
      <c r="AM29" s="368">
        <v>62</v>
      </c>
      <c r="AN29" s="368">
        <v>94</v>
      </c>
      <c r="AO29" s="368">
        <v>237</v>
      </c>
      <c r="AP29" s="368">
        <v>21</v>
      </c>
      <c r="AQ29" s="368">
        <v>1405</v>
      </c>
      <c r="AR29" s="368">
        <v>3197732</v>
      </c>
      <c r="AS29" s="368">
        <v>184423</v>
      </c>
      <c r="AT29" s="368">
        <v>430116</v>
      </c>
      <c r="AU29" s="368">
        <v>373393</v>
      </c>
      <c r="AV29" s="368">
        <v>76132</v>
      </c>
      <c r="AW29" s="369">
        <v>4261796</v>
      </c>
      <c r="AX29" s="361" t="s">
        <v>489</v>
      </c>
      <c r="AY29" s="368">
        <v>40582</v>
      </c>
      <c r="AZ29" s="368">
        <v>3033</v>
      </c>
      <c r="BA29" s="368">
        <v>242</v>
      </c>
      <c r="BB29" s="368">
        <v>20002</v>
      </c>
      <c r="BC29" s="368">
        <v>968</v>
      </c>
      <c r="BD29" s="368">
        <v>0</v>
      </c>
      <c r="BE29" s="368">
        <v>1208528</v>
      </c>
      <c r="BF29" s="368">
        <v>81380</v>
      </c>
      <c r="BG29" s="368">
        <v>150770</v>
      </c>
      <c r="BH29" s="368">
        <v>223858</v>
      </c>
      <c r="BI29" s="368">
        <v>26846</v>
      </c>
      <c r="BJ29" s="371">
        <v>1691382</v>
      </c>
      <c r="BK29" s="358"/>
      <c r="BL29" s="359"/>
      <c r="BM29" s="361" t="s">
        <v>489</v>
      </c>
      <c r="BN29" s="370">
        <v>1989204</v>
      </c>
      <c r="BO29" s="368">
        <v>103043</v>
      </c>
      <c r="BP29" s="368">
        <v>279346</v>
      </c>
      <c r="BQ29" s="368">
        <v>149535</v>
      </c>
      <c r="BR29" s="368">
        <v>114113</v>
      </c>
      <c r="BS29" s="368">
        <v>2635241</v>
      </c>
      <c r="BT29" s="368">
        <v>119311</v>
      </c>
      <c r="BU29" s="368">
        <v>6180</v>
      </c>
      <c r="BV29" s="368">
        <v>16756</v>
      </c>
      <c r="BW29" s="368">
        <v>8962</v>
      </c>
      <c r="BX29" s="368">
        <v>5045</v>
      </c>
      <c r="BY29" s="369">
        <v>156254</v>
      </c>
      <c r="BZ29" s="358"/>
      <c r="CA29" s="359"/>
      <c r="CB29" s="361" t="s">
        <v>489</v>
      </c>
      <c r="CC29" s="370">
        <v>154307</v>
      </c>
      <c r="CD29" s="368">
        <v>1147</v>
      </c>
      <c r="CE29" s="368">
        <v>164</v>
      </c>
      <c r="CF29" s="368">
        <v>7</v>
      </c>
      <c r="CG29" s="368">
        <v>599</v>
      </c>
      <c r="CH29" s="368">
        <v>30</v>
      </c>
      <c r="CI29" s="368">
        <v>0</v>
      </c>
      <c r="CJ29" s="368">
        <v>5673</v>
      </c>
      <c r="CK29" s="368">
        <v>309</v>
      </c>
      <c r="CL29" s="368">
        <v>626</v>
      </c>
      <c r="CM29" s="368">
        <v>860</v>
      </c>
      <c r="CN29" s="368">
        <v>260</v>
      </c>
      <c r="CO29" s="369">
        <v>7728</v>
      </c>
      <c r="CP29" s="361" t="s">
        <v>489</v>
      </c>
      <c r="CQ29" s="370">
        <v>0</v>
      </c>
      <c r="CR29" s="368">
        <v>0</v>
      </c>
      <c r="CS29" s="368">
        <v>0</v>
      </c>
      <c r="CT29" s="368">
        <v>0</v>
      </c>
      <c r="CU29" s="368">
        <v>0</v>
      </c>
      <c r="CV29" s="368">
        <v>0</v>
      </c>
      <c r="CW29" s="368">
        <v>31</v>
      </c>
      <c r="CX29" s="368">
        <v>1</v>
      </c>
      <c r="CY29" s="368">
        <v>0</v>
      </c>
      <c r="CZ29" s="368">
        <v>97</v>
      </c>
      <c r="DA29" s="368">
        <v>153</v>
      </c>
      <c r="DB29" s="369">
        <v>282</v>
      </c>
      <c r="DC29" s="361" t="s">
        <v>489</v>
      </c>
      <c r="DD29" s="370">
        <v>0</v>
      </c>
      <c r="DE29" s="368">
        <v>0</v>
      </c>
      <c r="DF29" s="368">
        <v>0</v>
      </c>
      <c r="DG29" s="368">
        <v>7</v>
      </c>
      <c r="DH29" s="368">
        <v>651</v>
      </c>
      <c r="DI29" s="368">
        <v>658</v>
      </c>
      <c r="DJ29" s="368">
        <v>6</v>
      </c>
      <c r="DK29" s="368">
        <v>0</v>
      </c>
      <c r="DL29" s="368">
        <v>0</v>
      </c>
      <c r="DM29" s="368">
        <v>0</v>
      </c>
      <c r="DN29" s="368">
        <v>0</v>
      </c>
      <c r="DO29" s="369">
        <v>6</v>
      </c>
      <c r="DP29" s="361" t="s">
        <v>60</v>
      </c>
      <c r="DQ29" s="368">
        <v>0</v>
      </c>
      <c r="DR29" s="368">
        <v>0</v>
      </c>
      <c r="DS29" s="368">
        <v>0</v>
      </c>
      <c r="DT29" s="368">
        <v>0</v>
      </c>
      <c r="DU29" s="368">
        <v>0</v>
      </c>
      <c r="DV29" s="369">
        <v>0</v>
      </c>
      <c r="DW29" s="363">
        <v>113601</v>
      </c>
      <c r="DX29" s="368">
        <v>5870</v>
      </c>
      <c r="DY29" s="368">
        <v>16130</v>
      </c>
      <c r="DZ29" s="368">
        <v>7998</v>
      </c>
      <c r="EA29" s="368">
        <v>3981</v>
      </c>
      <c r="EB29" s="371">
        <v>147580</v>
      </c>
      <c r="EC29" s="369">
        <v>130831</v>
      </c>
      <c r="ED29" s="361" t="s">
        <v>489</v>
      </c>
      <c r="EE29" s="368">
        <v>665</v>
      </c>
      <c r="EF29" s="368">
        <v>326</v>
      </c>
      <c r="EG29" s="368">
        <v>991</v>
      </c>
      <c r="EH29" s="368">
        <v>34</v>
      </c>
      <c r="EI29" s="368">
        <v>28</v>
      </c>
      <c r="EJ29" s="368">
        <v>62</v>
      </c>
      <c r="EK29" s="368">
        <v>62</v>
      </c>
      <c r="EL29" s="368">
        <v>32</v>
      </c>
      <c r="EM29" s="368">
        <v>94</v>
      </c>
      <c r="EN29" s="368">
        <v>82</v>
      </c>
      <c r="EO29" s="368">
        <v>155</v>
      </c>
      <c r="EP29" s="371">
        <v>237</v>
      </c>
      <c r="EQ29" s="368">
        <v>20</v>
      </c>
      <c r="ER29" s="368">
        <v>1</v>
      </c>
      <c r="ES29" s="368">
        <v>21</v>
      </c>
      <c r="ET29" s="368">
        <v>863</v>
      </c>
      <c r="EU29" s="368">
        <v>542</v>
      </c>
      <c r="EV29" s="369">
        <v>1405</v>
      </c>
    </row>
    <row r="30" spans="1:212" s="360" customFormat="1" ht="24.75" customHeight="1" x14ac:dyDescent="0.15">
      <c r="B30" s="361" t="s">
        <v>490</v>
      </c>
      <c r="C30" s="362">
        <v>19158</v>
      </c>
      <c r="D30" s="364">
        <v>0</v>
      </c>
      <c r="E30" s="364">
        <v>19158</v>
      </c>
      <c r="F30" s="364">
        <v>10</v>
      </c>
      <c r="G30" s="364">
        <v>3</v>
      </c>
      <c r="H30" s="364">
        <v>54</v>
      </c>
      <c r="I30" s="364">
        <v>4</v>
      </c>
      <c r="J30" s="364">
        <v>40</v>
      </c>
      <c r="K30" s="364">
        <v>13</v>
      </c>
      <c r="L30" s="364">
        <v>127</v>
      </c>
      <c r="M30" s="364">
        <v>3</v>
      </c>
      <c r="N30" s="364">
        <v>590</v>
      </c>
      <c r="O30" s="365">
        <v>844</v>
      </c>
      <c r="P30" s="366">
        <v>17435</v>
      </c>
      <c r="Q30" s="366">
        <v>838</v>
      </c>
      <c r="R30" s="366">
        <v>46</v>
      </c>
      <c r="S30" s="367">
        <v>15307</v>
      </c>
      <c r="T30" s="367">
        <v>19158</v>
      </c>
      <c r="U30" s="351"/>
      <c r="V30" s="352"/>
      <c r="W30" s="361" t="s">
        <v>490</v>
      </c>
      <c r="X30" s="363">
        <v>5339</v>
      </c>
      <c r="Y30" s="368">
        <v>12620</v>
      </c>
      <c r="Z30" s="368">
        <v>635</v>
      </c>
      <c r="AA30" s="368">
        <v>1943577</v>
      </c>
      <c r="AB30" s="368">
        <v>1905717</v>
      </c>
      <c r="AC30" s="369">
        <v>37860</v>
      </c>
      <c r="AD30" s="361" t="s">
        <v>490</v>
      </c>
      <c r="AE30" s="363">
        <v>3</v>
      </c>
      <c r="AF30" s="368">
        <v>4033</v>
      </c>
      <c r="AG30" s="368">
        <v>620</v>
      </c>
      <c r="AH30" s="368">
        <v>161514</v>
      </c>
      <c r="AI30" s="368">
        <v>151642</v>
      </c>
      <c r="AJ30" s="369">
        <v>9872</v>
      </c>
      <c r="AK30" s="361" t="s">
        <v>490</v>
      </c>
      <c r="AL30" s="370">
        <v>13542</v>
      </c>
      <c r="AM30" s="368">
        <v>495</v>
      </c>
      <c r="AN30" s="368">
        <v>9</v>
      </c>
      <c r="AO30" s="368">
        <v>2981</v>
      </c>
      <c r="AP30" s="368">
        <v>408</v>
      </c>
      <c r="AQ30" s="368">
        <v>17435</v>
      </c>
      <c r="AR30" s="368">
        <v>56892346</v>
      </c>
      <c r="AS30" s="368">
        <v>2405666</v>
      </c>
      <c r="AT30" s="368">
        <v>34912</v>
      </c>
      <c r="AU30" s="368">
        <v>6499968</v>
      </c>
      <c r="AV30" s="368">
        <v>2455978</v>
      </c>
      <c r="AW30" s="369">
        <v>68288870</v>
      </c>
      <c r="AX30" s="361" t="s">
        <v>490</v>
      </c>
      <c r="AY30" s="368">
        <v>1064566</v>
      </c>
      <c r="AZ30" s="368">
        <v>35122</v>
      </c>
      <c r="BA30" s="368">
        <v>672407</v>
      </c>
      <c r="BB30" s="368">
        <v>599689</v>
      </c>
      <c r="BC30" s="368">
        <v>72505</v>
      </c>
      <c r="BD30" s="368">
        <v>29920</v>
      </c>
      <c r="BE30" s="368">
        <v>19783940</v>
      </c>
      <c r="BF30" s="368">
        <v>697616</v>
      </c>
      <c r="BG30" s="368">
        <v>12716</v>
      </c>
      <c r="BH30" s="368">
        <v>3252865</v>
      </c>
      <c r="BI30" s="368">
        <v>660369</v>
      </c>
      <c r="BJ30" s="371">
        <v>24407506</v>
      </c>
      <c r="BK30" s="358"/>
      <c r="BL30" s="359"/>
      <c r="BM30" s="361" t="s">
        <v>490</v>
      </c>
      <c r="BN30" s="370">
        <v>37108406</v>
      </c>
      <c r="BO30" s="368">
        <v>1708050</v>
      </c>
      <c r="BP30" s="368">
        <v>22196</v>
      </c>
      <c r="BQ30" s="368">
        <v>3247103</v>
      </c>
      <c r="BR30" s="368">
        <v>4269818</v>
      </c>
      <c r="BS30" s="368">
        <v>46355573</v>
      </c>
      <c r="BT30" s="368">
        <v>2225908</v>
      </c>
      <c r="BU30" s="368">
        <v>102464</v>
      </c>
      <c r="BV30" s="368">
        <v>1332</v>
      </c>
      <c r="BW30" s="368">
        <v>194702</v>
      </c>
      <c r="BX30" s="368">
        <v>183603</v>
      </c>
      <c r="BY30" s="369">
        <v>2708009</v>
      </c>
      <c r="BZ30" s="358"/>
      <c r="CA30" s="359"/>
      <c r="CB30" s="361" t="s">
        <v>490</v>
      </c>
      <c r="CC30" s="370">
        <v>2634042</v>
      </c>
      <c r="CD30" s="368">
        <v>31197</v>
      </c>
      <c r="CE30" s="368">
        <v>1865</v>
      </c>
      <c r="CF30" s="368">
        <v>20167</v>
      </c>
      <c r="CG30" s="368">
        <v>17829</v>
      </c>
      <c r="CH30" s="368">
        <v>2172</v>
      </c>
      <c r="CI30" s="368">
        <v>737</v>
      </c>
      <c r="CJ30" s="368">
        <v>221570</v>
      </c>
      <c r="CK30" s="368">
        <v>10802</v>
      </c>
      <c r="CL30" s="368">
        <v>110</v>
      </c>
      <c r="CM30" s="368">
        <v>15573</v>
      </c>
      <c r="CN30" s="368">
        <v>17351</v>
      </c>
      <c r="CO30" s="369">
        <v>265406</v>
      </c>
      <c r="CP30" s="361" t="s">
        <v>490</v>
      </c>
      <c r="CQ30" s="370">
        <v>26</v>
      </c>
      <c r="CR30" s="368">
        <v>47</v>
      </c>
      <c r="CS30" s="368">
        <v>0</v>
      </c>
      <c r="CT30" s="368">
        <v>18</v>
      </c>
      <c r="CU30" s="368">
        <v>0</v>
      </c>
      <c r="CV30" s="368">
        <v>91</v>
      </c>
      <c r="CW30" s="368">
        <v>483</v>
      </c>
      <c r="CX30" s="368">
        <v>29</v>
      </c>
      <c r="CY30" s="368">
        <v>0</v>
      </c>
      <c r="CZ30" s="368">
        <v>1537</v>
      </c>
      <c r="DA30" s="368">
        <v>4476</v>
      </c>
      <c r="DB30" s="369">
        <v>6525</v>
      </c>
      <c r="DC30" s="361" t="s">
        <v>490</v>
      </c>
      <c r="DD30" s="370">
        <v>441</v>
      </c>
      <c r="DE30" s="368">
        <v>17</v>
      </c>
      <c r="DF30" s="368">
        <v>0</v>
      </c>
      <c r="DG30" s="368">
        <v>239</v>
      </c>
      <c r="DH30" s="368">
        <v>9531</v>
      </c>
      <c r="DI30" s="368">
        <v>10228</v>
      </c>
      <c r="DJ30" s="368">
        <v>1764</v>
      </c>
      <c r="DK30" s="368">
        <v>18</v>
      </c>
      <c r="DL30" s="368">
        <v>0</v>
      </c>
      <c r="DM30" s="368">
        <v>12</v>
      </c>
      <c r="DN30" s="368">
        <v>144</v>
      </c>
      <c r="DO30" s="369">
        <v>1938</v>
      </c>
      <c r="DP30" s="361" t="s">
        <v>61</v>
      </c>
      <c r="DQ30" s="368">
        <v>0</v>
      </c>
      <c r="DR30" s="368">
        <v>0</v>
      </c>
      <c r="DS30" s="368">
        <v>0</v>
      </c>
      <c r="DT30" s="368">
        <v>0</v>
      </c>
      <c r="DU30" s="368">
        <v>0</v>
      </c>
      <c r="DV30" s="369">
        <v>0</v>
      </c>
      <c r="DW30" s="363">
        <v>2001624</v>
      </c>
      <c r="DX30" s="368">
        <v>91551</v>
      </c>
      <c r="DY30" s="368">
        <v>1222</v>
      </c>
      <c r="DZ30" s="368">
        <v>177323</v>
      </c>
      <c r="EA30" s="368">
        <v>152101</v>
      </c>
      <c r="EB30" s="371">
        <v>2423821</v>
      </c>
      <c r="EC30" s="369">
        <v>2269547</v>
      </c>
      <c r="ED30" s="361" t="s">
        <v>490</v>
      </c>
      <c r="EE30" s="368">
        <v>10434</v>
      </c>
      <c r="EF30" s="368">
        <v>3108</v>
      </c>
      <c r="EG30" s="368">
        <v>13542</v>
      </c>
      <c r="EH30" s="368">
        <v>305</v>
      </c>
      <c r="EI30" s="368">
        <v>190</v>
      </c>
      <c r="EJ30" s="368">
        <v>495</v>
      </c>
      <c r="EK30" s="368">
        <v>7</v>
      </c>
      <c r="EL30" s="368">
        <v>2</v>
      </c>
      <c r="EM30" s="368">
        <v>9</v>
      </c>
      <c r="EN30" s="368">
        <v>1067</v>
      </c>
      <c r="EO30" s="368">
        <v>1914</v>
      </c>
      <c r="EP30" s="371">
        <v>2981</v>
      </c>
      <c r="EQ30" s="368">
        <v>380</v>
      </c>
      <c r="ER30" s="368">
        <v>28</v>
      </c>
      <c r="ES30" s="368">
        <v>408</v>
      </c>
      <c r="ET30" s="368">
        <v>12193</v>
      </c>
      <c r="EU30" s="368">
        <v>5242</v>
      </c>
      <c r="EV30" s="369">
        <v>17435</v>
      </c>
    </row>
    <row r="31" spans="1:212" s="360" customFormat="1" ht="24.75" customHeight="1" x14ac:dyDescent="0.15">
      <c r="B31" s="387" t="s">
        <v>491</v>
      </c>
      <c r="C31" s="362">
        <v>1212</v>
      </c>
      <c r="D31" s="364">
        <v>54</v>
      </c>
      <c r="E31" s="364">
        <v>1266</v>
      </c>
      <c r="F31" s="364">
        <v>1</v>
      </c>
      <c r="G31" s="364">
        <v>0</v>
      </c>
      <c r="H31" s="364">
        <v>4</v>
      </c>
      <c r="I31" s="364">
        <v>0</v>
      </c>
      <c r="J31" s="364">
        <v>0</v>
      </c>
      <c r="K31" s="364">
        <v>1</v>
      </c>
      <c r="L31" s="364">
        <v>18</v>
      </c>
      <c r="M31" s="364">
        <v>0</v>
      </c>
      <c r="N31" s="364">
        <v>63</v>
      </c>
      <c r="O31" s="391">
        <v>87</v>
      </c>
      <c r="P31" s="392">
        <v>1043</v>
      </c>
      <c r="Q31" s="392">
        <v>84</v>
      </c>
      <c r="R31" s="392">
        <v>3</v>
      </c>
      <c r="S31" s="393">
        <v>1778</v>
      </c>
      <c r="T31" s="393">
        <v>1212</v>
      </c>
      <c r="U31" s="351"/>
      <c r="V31" s="352"/>
      <c r="W31" s="387" t="s">
        <v>491</v>
      </c>
      <c r="X31" s="394">
        <v>398</v>
      </c>
      <c r="Y31" s="395">
        <v>601</v>
      </c>
      <c r="Z31" s="395">
        <v>44</v>
      </c>
      <c r="AA31" s="395">
        <v>59550</v>
      </c>
      <c r="AB31" s="395">
        <v>57747</v>
      </c>
      <c r="AC31" s="396">
        <v>1803</v>
      </c>
      <c r="AD31" s="387" t="s">
        <v>491</v>
      </c>
      <c r="AE31" s="394">
        <v>2</v>
      </c>
      <c r="AF31" s="395">
        <v>423</v>
      </c>
      <c r="AG31" s="395">
        <v>72</v>
      </c>
      <c r="AH31" s="395">
        <v>12692</v>
      </c>
      <c r="AI31" s="395">
        <v>11683</v>
      </c>
      <c r="AJ31" s="396">
        <v>1009</v>
      </c>
      <c r="AK31" s="387" t="s">
        <v>491</v>
      </c>
      <c r="AL31" s="397">
        <v>682</v>
      </c>
      <c r="AM31" s="395">
        <v>33</v>
      </c>
      <c r="AN31" s="395">
        <v>31</v>
      </c>
      <c r="AO31" s="395">
        <v>287</v>
      </c>
      <c r="AP31" s="395">
        <v>10</v>
      </c>
      <c r="AQ31" s="395">
        <v>1043</v>
      </c>
      <c r="AR31" s="395">
        <v>2053311</v>
      </c>
      <c r="AS31" s="395">
        <v>90516</v>
      </c>
      <c r="AT31" s="395">
        <v>130413</v>
      </c>
      <c r="AU31" s="395">
        <v>497115</v>
      </c>
      <c r="AV31" s="395">
        <v>14659</v>
      </c>
      <c r="AW31" s="396">
        <v>2786014</v>
      </c>
      <c r="AX31" s="387" t="s">
        <v>491</v>
      </c>
      <c r="AY31" s="395">
        <v>145794</v>
      </c>
      <c r="AZ31" s="395">
        <v>0</v>
      </c>
      <c r="BA31" s="395">
        <v>0</v>
      </c>
      <c r="BB31" s="395">
        <v>1454</v>
      </c>
      <c r="BC31" s="395">
        <v>1050</v>
      </c>
      <c r="BD31" s="395">
        <v>0</v>
      </c>
      <c r="BE31" s="395">
        <v>870207</v>
      </c>
      <c r="BF31" s="395">
        <v>41054</v>
      </c>
      <c r="BG31" s="395">
        <v>49049</v>
      </c>
      <c r="BH31" s="395">
        <v>279066</v>
      </c>
      <c r="BI31" s="395">
        <v>9821</v>
      </c>
      <c r="BJ31" s="398">
        <v>1249197</v>
      </c>
      <c r="BK31" s="358"/>
      <c r="BL31" s="359"/>
      <c r="BM31" s="387" t="s">
        <v>491</v>
      </c>
      <c r="BN31" s="397">
        <v>1183104</v>
      </c>
      <c r="BO31" s="395">
        <v>49462</v>
      </c>
      <c r="BP31" s="395">
        <v>81364</v>
      </c>
      <c r="BQ31" s="395">
        <v>218049</v>
      </c>
      <c r="BR31" s="395">
        <v>153136</v>
      </c>
      <c r="BS31" s="368">
        <v>1685115</v>
      </c>
      <c r="BT31" s="395">
        <v>70958</v>
      </c>
      <c r="BU31" s="395">
        <v>2965</v>
      </c>
      <c r="BV31" s="395">
        <v>4881</v>
      </c>
      <c r="BW31" s="395">
        <v>13071</v>
      </c>
      <c r="BX31" s="395">
        <v>4764</v>
      </c>
      <c r="BY31" s="396">
        <v>96639</v>
      </c>
      <c r="BZ31" s="358"/>
      <c r="CA31" s="359"/>
      <c r="CB31" s="387" t="s">
        <v>491</v>
      </c>
      <c r="CC31" s="397">
        <v>92214</v>
      </c>
      <c r="CD31" s="395">
        <v>4349</v>
      </c>
      <c r="CE31" s="395">
        <v>0</v>
      </c>
      <c r="CF31" s="395">
        <v>0</v>
      </c>
      <c r="CG31" s="395">
        <v>44</v>
      </c>
      <c r="CH31" s="395">
        <v>32</v>
      </c>
      <c r="CI31" s="395">
        <v>0</v>
      </c>
      <c r="CJ31" s="395">
        <v>3977</v>
      </c>
      <c r="CK31" s="395">
        <v>81</v>
      </c>
      <c r="CL31" s="395">
        <v>96</v>
      </c>
      <c r="CM31" s="395">
        <v>1052</v>
      </c>
      <c r="CN31" s="395">
        <v>24</v>
      </c>
      <c r="CO31" s="396">
        <v>5230</v>
      </c>
      <c r="CP31" s="387" t="s">
        <v>491</v>
      </c>
      <c r="CQ31" s="397">
        <v>0</v>
      </c>
      <c r="CR31" s="395">
        <v>0</v>
      </c>
      <c r="CS31" s="395">
        <v>0</v>
      </c>
      <c r="CT31" s="395">
        <v>0</v>
      </c>
      <c r="CU31" s="395">
        <v>0</v>
      </c>
      <c r="CV31" s="395">
        <v>0</v>
      </c>
      <c r="CW31" s="395">
        <v>1</v>
      </c>
      <c r="CX31" s="395">
        <v>6</v>
      </c>
      <c r="CY31" s="395">
        <v>0</v>
      </c>
      <c r="CZ31" s="395">
        <v>36</v>
      </c>
      <c r="DA31" s="395">
        <v>73</v>
      </c>
      <c r="DB31" s="396">
        <v>116</v>
      </c>
      <c r="DC31" s="387" t="s">
        <v>491</v>
      </c>
      <c r="DD31" s="397">
        <v>2</v>
      </c>
      <c r="DE31" s="395">
        <v>52</v>
      </c>
      <c r="DF31" s="395">
        <v>0</v>
      </c>
      <c r="DG31" s="395">
        <v>0</v>
      </c>
      <c r="DH31" s="395">
        <v>54</v>
      </c>
      <c r="DI31" s="395">
        <v>108</v>
      </c>
      <c r="DJ31" s="395">
        <v>0</v>
      </c>
      <c r="DK31" s="395">
        <v>0</v>
      </c>
      <c r="DL31" s="395">
        <v>0</v>
      </c>
      <c r="DM31" s="395">
        <v>0</v>
      </c>
      <c r="DN31" s="395">
        <v>0</v>
      </c>
      <c r="DO31" s="396">
        <v>0</v>
      </c>
      <c r="DP31" s="387" t="s">
        <v>62</v>
      </c>
      <c r="DQ31" s="395">
        <v>0</v>
      </c>
      <c r="DR31" s="395">
        <v>0</v>
      </c>
      <c r="DS31" s="395">
        <v>0</v>
      </c>
      <c r="DT31" s="395">
        <v>0</v>
      </c>
      <c r="DU31" s="395">
        <v>0</v>
      </c>
      <c r="DV31" s="396">
        <v>0</v>
      </c>
      <c r="DW31" s="394">
        <v>66978</v>
      </c>
      <c r="DX31" s="395">
        <v>2826</v>
      </c>
      <c r="DY31" s="395">
        <v>4785</v>
      </c>
      <c r="DZ31" s="395">
        <v>11983</v>
      </c>
      <c r="EA31" s="395">
        <v>4613</v>
      </c>
      <c r="EB31" s="398">
        <v>91185</v>
      </c>
      <c r="EC31" s="396">
        <v>77933</v>
      </c>
      <c r="ED31" s="387" t="s">
        <v>491</v>
      </c>
      <c r="EE31" s="395">
        <v>453</v>
      </c>
      <c r="EF31" s="395">
        <v>229</v>
      </c>
      <c r="EG31" s="395">
        <v>682</v>
      </c>
      <c r="EH31" s="395">
        <v>17</v>
      </c>
      <c r="EI31" s="395">
        <v>16</v>
      </c>
      <c r="EJ31" s="395">
        <v>33</v>
      </c>
      <c r="EK31" s="395">
        <v>21</v>
      </c>
      <c r="EL31" s="395">
        <v>10</v>
      </c>
      <c r="EM31" s="395">
        <v>31</v>
      </c>
      <c r="EN31" s="395">
        <v>79</v>
      </c>
      <c r="EO31" s="395">
        <v>208</v>
      </c>
      <c r="EP31" s="398">
        <v>287</v>
      </c>
      <c r="EQ31" s="395">
        <v>7</v>
      </c>
      <c r="ER31" s="395">
        <v>3</v>
      </c>
      <c r="ES31" s="395">
        <v>10</v>
      </c>
      <c r="ET31" s="395">
        <v>577</v>
      </c>
      <c r="EU31" s="395">
        <v>466</v>
      </c>
      <c r="EV31" s="396">
        <v>1043</v>
      </c>
    </row>
    <row r="32" spans="1:212" s="360" customFormat="1" ht="24.75" customHeight="1" x14ac:dyDescent="0.15">
      <c r="B32" s="404" t="s">
        <v>188</v>
      </c>
      <c r="C32" s="405">
        <v>6183</v>
      </c>
      <c r="D32" s="406">
        <v>0</v>
      </c>
      <c r="E32" s="406">
        <v>6183</v>
      </c>
      <c r="F32" s="406">
        <v>1</v>
      </c>
      <c r="G32" s="406">
        <v>1</v>
      </c>
      <c r="H32" s="406">
        <v>20</v>
      </c>
      <c r="I32" s="406">
        <v>2</v>
      </c>
      <c r="J32" s="406">
        <v>12</v>
      </c>
      <c r="K32" s="406">
        <v>5</v>
      </c>
      <c r="L32" s="406">
        <v>92</v>
      </c>
      <c r="M32" s="406">
        <v>1</v>
      </c>
      <c r="N32" s="406">
        <v>335</v>
      </c>
      <c r="O32" s="407">
        <v>469</v>
      </c>
      <c r="P32" s="408">
        <v>5396</v>
      </c>
      <c r="Q32" s="408">
        <v>468</v>
      </c>
      <c r="R32" s="408">
        <v>8</v>
      </c>
      <c r="S32" s="409">
        <v>9684</v>
      </c>
      <c r="T32" s="409">
        <v>6184</v>
      </c>
      <c r="U32" s="351"/>
      <c r="V32" s="352"/>
      <c r="W32" s="404" t="s">
        <v>188</v>
      </c>
      <c r="X32" s="410">
        <v>1133</v>
      </c>
      <c r="Y32" s="411">
        <v>3515</v>
      </c>
      <c r="Z32" s="411">
        <v>202</v>
      </c>
      <c r="AA32" s="411">
        <v>345336</v>
      </c>
      <c r="AB32" s="411">
        <v>334791</v>
      </c>
      <c r="AC32" s="412">
        <v>10545</v>
      </c>
      <c r="AD32" s="404" t="s">
        <v>188</v>
      </c>
      <c r="AE32" s="410">
        <v>4</v>
      </c>
      <c r="AF32" s="411">
        <v>1775</v>
      </c>
      <c r="AG32" s="411">
        <v>609</v>
      </c>
      <c r="AH32" s="411">
        <v>37112</v>
      </c>
      <c r="AI32" s="411">
        <v>33007</v>
      </c>
      <c r="AJ32" s="412">
        <v>4105</v>
      </c>
      <c r="AK32" s="404" t="s">
        <v>188</v>
      </c>
      <c r="AL32" s="413">
        <v>4062</v>
      </c>
      <c r="AM32" s="411">
        <v>205</v>
      </c>
      <c r="AN32" s="411">
        <v>32</v>
      </c>
      <c r="AO32" s="411">
        <v>1045</v>
      </c>
      <c r="AP32" s="411">
        <v>52</v>
      </c>
      <c r="AQ32" s="411">
        <v>5396</v>
      </c>
      <c r="AR32" s="411">
        <v>11855952</v>
      </c>
      <c r="AS32" s="411">
        <v>1019183</v>
      </c>
      <c r="AT32" s="411">
        <v>90674</v>
      </c>
      <c r="AU32" s="411">
        <v>2557835</v>
      </c>
      <c r="AV32" s="411">
        <v>168169</v>
      </c>
      <c r="AW32" s="412">
        <v>15691813</v>
      </c>
      <c r="AX32" s="404" t="s">
        <v>188</v>
      </c>
      <c r="AY32" s="411">
        <v>58184</v>
      </c>
      <c r="AZ32" s="411">
        <v>0</v>
      </c>
      <c r="BA32" s="411">
        <v>14695</v>
      </c>
      <c r="BB32" s="411">
        <v>50051</v>
      </c>
      <c r="BC32" s="411">
        <v>7963</v>
      </c>
      <c r="BD32" s="411">
        <v>3209</v>
      </c>
      <c r="BE32" s="411">
        <v>4967441</v>
      </c>
      <c r="BF32" s="411">
        <v>277908</v>
      </c>
      <c r="BG32" s="411">
        <v>34694</v>
      </c>
      <c r="BH32" s="411">
        <v>924694</v>
      </c>
      <c r="BI32" s="411">
        <v>72891</v>
      </c>
      <c r="BJ32" s="414">
        <v>6277628</v>
      </c>
      <c r="BK32" s="358"/>
      <c r="BL32" s="359"/>
      <c r="BM32" s="404" t="s">
        <v>188</v>
      </c>
      <c r="BN32" s="413">
        <v>6888511</v>
      </c>
      <c r="BO32" s="411">
        <v>741275</v>
      </c>
      <c r="BP32" s="411">
        <v>55980</v>
      </c>
      <c r="BQ32" s="411">
        <v>1633141</v>
      </c>
      <c r="BR32" s="411">
        <v>229380</v>
      </c>
      <c r="BS32" s="411">
        <v>9548287</v>
      </c>
      <c r="BT32" s="411">
        <v>413142</v>
      </c>
      <c r="BU32" s="411">
        <v>44468</v>
      </c>
      <c r="BV32" s="411">
        <v>3357</v>
      </c>
      <c r="BW32" s="411">
        <v>97946</v>
      </c>
      <c r="BX32" s="411">
        <v>9923</v>
      </c>
      <c r="BY32" s="412">
        <v>568836</v>
      </c>
      <c r="BZ32" s="358"/>
      <c r="CA32" s="359"/>
      <c r="CB32" s="404" t="s">
        <v>188</v>
      </c>
      <c r="CC32" s="413">
        <v>564999</v>
      </c>
      <c r="CD32" s="411">
        <v>1608</v>
      </c>
      <c r="CE32" s="411">
        <v>0</v>
      </c>
      <c r="CF32" s="411">
        <v>432</v>
      </c>
      <c r="CG32" s="411">
        <v>1463</v>
      </c>
      <c r="CH32" s="411">
        <v>239</v>
      </c>
      <c r="CI32" s="411">
        <v>95</v>
      </c>
      <c r="CJ32" s="411">
        <v>22230</v>
      </c>
      <c r="CK32" s="411">
        <v>1375</v>
      </c>
      <c r="CL32" s="411">
        <v>69</v>
      </c>
      <c r="CM32" s="411">
        <v>10010</v>
      </c>
      <c r="CN32" s="411">
        <v>1054</v>
      </c>
      <c r="CO32" s="412">
        <v>34738</v>
      </c>
      <c r="CP32" s="404" t="s">
        <v>188</v>
      </c>
      <c r="CQ32" s="413">
        <v>100</v>
      </c>
      <c r="CR32" s="411">
        <v>0</v>
      </c>
      <c r="CS32" s="411">
        <v>0</v>
      </c>
      <c r="CT32" s="411">
        <v>18</v>
      </c>
      <c r="CU32" s="411">
        <v>0</v>
      </c>
      <c r="CV32" s="411">
        <v>118</v>
      </c>
      <c r="CW32" s="411">
        <v>139</v>
      </c>
      <c r="CX32" s="411">
        <v>0</v>
      </c>
      <c r="CY32" s="411">
        <v>0</v>
      </c>
      <c r="CZ32" s="411">
        <v>256</v>
      </c>
      <c r="DA32" s="411">
        <v>294</v>
      </c>
      <c r="DB32" s="412">
        <v>689</v>
      </c>
      <c r="DC32" s="404" t="s">
        <v>188</v>
      </c>
      <c r="DD32" s="413">
        <v>308</v>
      </c>
      <c r="DE32" s="411">
        <v>0</v>
      </c>
      <c r="DF32" s="411">
        <v>0</v>
      </c>
      <c r="DG32" s="411">
        <v>0</v>
      </c>
      <c r="DH32" s="411">
        <v>1157</v>
      </c>
      <c r="DI32" s="411">
        <v>1465</v>
      </c>
      <c r="DJ32" s="411">
        <v>42</v>
      </c>
      <c r="DK32" s="411">
        <v>12</v>
      </c>
      <c r="DL32" s="411">
        <v>0</v>
      </c>
      <c r="DM32" s="411">
        <v>6</v>
      </c>
      <c r="DN32" s="411">
        <v>6</v>
      </c>
      <c r="DO32" s="412">
        <v>66</v>
      </c>
      <c r="DP32" s="404" t="s">
        <v>188</v>
      </c>
      <c r="DQ32" s="411">
        <v>0</v>
      </c>
      <c r="DR32" s="411">
        <v>0</v>
      </c>
      <c r="DS32" s="411">
        <v>0</v>
      </c>
      <c r="DT32" s="411">
        <v>0</v>
      </c>
      <c r="DU32" s="411">
        <v>0</v>
      </c>
      <c r="DV32" s="412">
        <v>0</v>
      </c>
      <c r="DW32" s="410">
        <v>390323</v>
      </c>
      <c r="DX32" s="411">
        <v>43081</v>
      </c>
      <c r="DY32" s="411">
        <v>3288</v>
      </c>
      <c r="DZ32" s="411">
        <v>87656</v>
      </c>
      <c r="EA32" s="411">
        <v>7412</v>
      </c>
      <c r="EB32" s="414">
        <v>531760</v>
      </c>
      <c r="EC32" s="412">
        <v>461857</v>
      </c>
      <c r="ED32" s="404" t="s">
        <v>188</v>
      </c>
      <c r="EE32" s="411">
        <v>2734</v>
      </c>
      <c r="EF32" s="411">
        <v>1328</v>
      </c>
      <c r="EG32" s="411">
        <v>4062</v>
      </c>
      <c r="EH32" s="411">
        <v>130</v>
      </c>
      <c r="EI32" s="411">
        <v>75</v>
      </c>
      <c r="EJ32" s="411">
        <v>205</v>
      </c>
      <c r="EK32" s="411">
        <v>16</v>
      </c>
      <c r="EL32" s="411">
        <v>16</v>
      </c>
      <c r="EM32" s="411">
        <v>32</v>
      </c>
      <c r="EN32" s="411">
        <v>487</v>
      </c>
      <c r="EO32" s="411">
        <v>558</v>
      </c>
      <c r="EP32" s="414">
        <v>1045</v>
      </c>
      <c r="EQ32" s="395">
        <v>43</v>
      </c>
      <c r="ER32" s="395">
        <v>9</v>
      </c>
      <c r="ES32" s="395">
        <v>52</v>
      </c>
      <c r="ET32" s="395">
        <v>3410</v>
      </c>
      <c r="EU32" s="395">
        <v>1986</v>
      </c>
      <c r="EV32" s="396">
        <v>5396</v>
      </c>
    </row>
    <row r="33" spans="2:158" s="360" customFormat="1" ht="24.75" customHeight="1" x14ac:dyDescent="0.15">
      <c r="B33" s="415" t="s">
        <v>492</v>
      </c>
      <c r="C33" s="362">
        <v>938</v>
      </c>
      <c r="D33" s="364">
        <v>1</v>
      </c>
      <c r="E33" s="364">
        <v>939</v>
      </c>
      <c r="F33" s="364">
        <v>0</v>
      </c>
      <c r="G33" s="364">
        <v>0</v>
      </c>
      <c r="H33" s="364">
        <v>6</v>
      </c>
      <c r="I33" s="364">
        <v>0</v>
      </c>
      <c r="J33" s="364">
        <v>6</v>
      </c>
      <c r="K33" s="364">
        <v>1</v>
      </c>
      <c r="L33" s="364">
        <v>12</v>
      </c>
      <c r="M33" s="364">
        <v>0</v>
      </c>
      <c r="N33" s="364">
        <v>57</v>
      </c>
      <c r="O33" s="419">
        <v>82</v>
      </c>
      <c r="P33" s="420">
        <v>809</v>
      </c>
      <c r="Q33" s="420">
        <v>32</v>
      </c>
      <c r="R33" s="420">
        <v>1</v>
      </c>
      <c r="S33" s="421">
        <v>2270</v>
      </c>
      <c r="T33" s="421">
        <v>938</v>
      </c>
      <c r="U33" s="351"/>
      <c r="V33" s="352"/>
      <c r="W33" s="415" t="s">
        <v>492</v>
      </c>
      <c r="X33" s="422">
        <v>132</v>
      </c>
      <c r="Y33" s="417">
        <v>467</v>
      </c>
      <c r="Z33" s="417">
        <v>18</v>
      </c>
      <c r="AA33" s="417">
        <v>50661</v>
      </c>
      <c r="AB33" s="417">
        <v>49260</v>
      </c>
      <c r="AC33" s="423">
        <v>1401</v>
      </c>
      <c r="AD33" s="415" t="s">
        <v>492</v>
      </c>
      <c r="AE33" s="422">
        <v>2</v>
      </c>
      <c r="AF33" s="417">
        <v>282</v>
      </c>
      <c r="AG33" s="417">
        <v>126</v>
      </c>
      <c r="AH33" s="417">
        <v>4083</v>
      </c>
      <c r="AI33" s="417">
        <v>3351</v>
      </c>
      <c r="AJ33" s="423">
        <v>732</v>
      </c>
      <c r="AK33" s="415" t="s">
        <v>492</v>
      </c>
      <c r="AL33" s="424">
        <v>561</v>
      </c>
      <c r="AM33" s="417">
        <v>51</v>
      </c>
      <c r="AN33" s="417">
        <v>10</v>
      </c>
      <c r="AO33" s="417">
        <v>178</v>
      </c>
      <c r="AP33" s="417">
        <v>9</v>
      </c>
      <c r="AQ33" s="417">
        <v>809</v>
      </c>
      <c r="AR33" s="417">
        <v>1680028</v>
      </c>
      <c r="AS33" s="417">
        <v>147472</v>
      </c>
      <c r="AT33" s="417">
        <v>18997</v>
      </c>
      <c r="AU33" s="417">
        <v>244793</v>
      </c>
      <c r="AV33" s="417">
        <v>22330</v>
      </c>
      <c r="AW33" s="423">
        <v>2113620</v>
      </c>
      <c r="AX33" s="415" t="s">
        <v>492</v>
      </c>
      <c r="AY33" s="417">
        <v>6906</v>
      </c>
      <c r="AZ33" s="417">
        <v>0</v>
      </c>
      <c r="BA33" s="417">
        <v>0</v>
      </c>
      <c r="BB33" s="417">
        <v>3042</v>
      </c>
      <c r="BC33" s="417">
        <v>128</v>
      </c>
      <c r="BD33" s="417">
        <v>0</v>
      </c>
      <c r="BE33" s="417">
        <v>711043</v>
      </c>
      <c r="BF33" s="417">
        <v>61827</v>
      </c>
      <c r="BG33" s="417">
        <v>10771</v>
      </c>
      <c r="BH33" s="417">
        <v>139284</v>
      </c>
      <c r="BI33" s="417">
        <v>9685</v>
      </c>
      <c r="BJ33" s="425">
        <v>932610</v>
      </c>
      <c r="BK33" s="358"/>
      <c r="BL33" s="359"/>
      <c r="BM33" s="415" t="s">
        <v>492</v>
      </c>
      <c r="BN33" s="424">
        <v>968985</v>
      </c>
      <c r="BO33" s="417">
        <v>85645</v>
      </c>
      <c r="BP33" s="417">
        <v>8226</v>
      </c>
      <c r="BQ33" s="417">
        <v>105509</v>
      </c>
      <c r="BR33" s="417">
        <v>22721</v>
      </c>
      <c r="BS33" s="417">
        <v>1191086</v>
      </c>
      <c r="BT33" s="417">
        <v>58114</v>
      </c>
      <c r="BU33" s="417">
        <v>5137</v>
      </c>
      <c r="BV33" s="417">
        <v>494</v>
      </c>
      <c r="BW33" s="417">
        <v>6323</v>
      </c>
      <c r="BX33" s="417">
        <v>1075</v>
      </c>
      <c r="BY33" s="423">
        <v>71143</v>
      </c>
      <c r="BZ33" s="358"/>
      <c r="CA33" s="359"/>
      <c r="CB33" s="415" t="s">
        <v>492</v>
      </c>
      <c r="CC33" s="424">
        <v>70855</v>
      </c>
      <c r="CD33" s="417">
        <v>193</v>
      </c>
      <c r="CE33" s="417">
        <v>0</v>
      </c>
      <c r="CF33" s="417">
        <v>0</v>
      </c>
      <c r="CG33" s="417">
        <v>90</v>
      </c>
      <c r="CH33" s="417">
        <v>5</v>
      </c>
      <c r="CI33" s="417">
        <v>0</v>
      </c>
      <c r="CJ33" s="417">
        <v>2894</v>
      </c>
      <c r="CK33" s="417">
        <v>371</v>
      </c>
      <c r="CL33" s="417">
        <v>43</v>
      </c>
      <c r="CM33" s="417">
        <v>639</v>
      </c>
      <c r="CN33" s="417">
        <v>38</v>
      </c>
      <c r="CO33" s="423">
        <v>3985</v>
      </c>
      <c r="CP33" s="415" t="s">
        <v>492</v>
      </c>
      <c r="CQ33" s="424">
        <v>0</v>
      </c>
      <c r="CR33" s="417">
        <v>0</v>
      </c>
      <c r="CS33" s="417">
        <v>0</v>
      </c>
      <c r="CT33" s="417">
        <v>0</v>
      </c>
      <c r="CU33" s="417">
        <v>0</v>
      </c>
      <c r="CV33" s="417">
        <v>0</v>
      </c>
      <c r="CW33" s="417">
        <v>38</v>
      </c>
      <c r="CX33" s="417">
        <v>0</v>
      </c>
      <c r="CY33" s="417">
        <v>0</v>
      </c>
      <c r="CZ33" s="417">
        <v>363</v>
      </c>
      <c r="DA33" s="417">
        <v>34</v>
      </c>
      <c r="DB33" s="423">
        <v>435</v>
      </c>
      <c r="DC33" s="415" t="s">
        <v>492</v>
      </c>
      <c r="DD33" s="424">
        <v>6</v>
      </c>
      <c r="DE33" s="417">
        <v>0</v>
      </c>
      <c r="DF33" s="417">
        <v>0</v>
      </c>
      <c r="DG33" s="417">
        <v>0</v>
      </c>
      <c r="DH33" s="417">
        <v>49</v>
      </c>
      <c r="DI33" s="417">
        <v>55</v>
      </c>
      <c r="DJ33" s="417">
        <v>0</v>
      </c>
      <c r="DK33" s="417">
        <v>0</v>
      </c>
      <c r="DL33" s="417">
        <v>0</v>
      </c>
      <c r="DM33" s="417">
        <v>0</v>
      </c>
      <c r="DN33" s="417">
        <v>0</v>
      </c>
      <c r="DO33" s="423">
        <v>0</v>
      </c>
      <c r="DP33" s="415" t="s">
        <v>63</v>
      </c>
      <c r="DQ33" s="417">
        <v>0</v>
      </c>
      <c r="DR33" s="417">
        <v>0</v>
      </c>
      <c r="DS33" s="417">
        <v>0</v>
      </c>
      <c r="DT33" s="417">
        <v>0</v>
      </c>
      <c r="DU33" s="417">
        <v>0</v>
      </c>
      <c r="DV33" s="423">
        <v>0</v>
      </c>
      <c r="DW33" s="422">
        <v>55176</v>
      </c>
      <c r="DX33" s="417">
        <v>4766</v>
      </c>
      <c r="DY33" s="417">
        <v>451</v>
      </c>
      <c r="DZ33" s="417">
        <v>5321</v>
      </c>
      <c r="EA33" s="417">
        <v>954</v>
      </c>
      <c r="EB33" s="425">
        <v>66668</v>
      </c>
      <c r="EC33" s="423">
        <v>55157</v>
      </c>
      <c r="ED33" s="415" t="s">
        <v>492</v>
      </c>
      <c r="EE33" s="417">
        <v>382</v>
      </c>
      <c r="EF33" s="417">
        <v>179</v>
      </c>
      <c r="EG33" s="417">
        <v>561</v>
      </c>
      <c r="EH33" s="417">
        <v>24</v>
      </c>
      <c r="EI33" s="417">
        <v>27</v>
      </c>
      <c r="EJ33" s="417">
        <v>51</v>
      </c>
      <c r="EK33" s="417">
        <v>1</v>
      </c>
      <c r="EL33" s="417">
        <v>9</v>
      </c>
      <c r="EM33" s="417">
        <v>10</v>
      </c>
      <c r="EN33" s="417">
        <v>67</v>
      </c>
      <c r="EO33" s="417">
        <v>111</v>
      </c>
      <c r="EP33" s="425">
        <v>178</v>
      </c>
      <c r="EQ33" s="417">
        <v>7</v>
      </c>
      <c r="ER33" s="417">
        <v>2</v>
      </c>
      <c r="ES33" s="417">
        <v>9</v>
      </c>
      <c r="ET33" s="417">
        <v>481</v>
      </c>
      <c r="EU33" s="417">
        <v>328</v>
      </c>
      <c r="EV33" s="423">
        <v>809</v>
      </c>
    </row>
    <row r="34" spans="2:158" s="360" customFormat="1" ht="24.75" customHeight="1" thickBot="1" x14ac:dyDescent="0.2">
      <c r="B34" s="376" t="s">
        <v>189</v>
      </c>
      <c r="C34" s="372">
        <v>9918</v>
      </c>
      <c r="D34" s="373">
        <v>0</v>
      </c>
      <c r="E34" s="373">
        <v>9918</v>
      </c>
      <c r="F34" s="373">
        <v>0</v>
      </c>
      <c r="G34" s="373">
        <v>0</v>
      </c>
      <c r="H34" s="373">
        <v>13</v>
      </c>
      <c r="I34" s="373">
        <v>2</v>
      </c>
      <c r="J34" s="373">
        <v>9</v>
      </c>
      <c r="K34" s="373">
        <v>4</v>
      </c>
      <c r="L34" s="373">
        <v>74</v>
      </c>
      <c r="M34" s="373">
        <v>2</v>
      </c>
      <c r="N34" s="373">
        <v>323</v>
      </c>
      <c r="O34" s="365">
        <v>427</v>
      </c>
      <c r="P34" s="366">
        <v>8755</v>
      </c>
      <c r="Q34" s="366">
        <v>423</v>
      </c>
      <c r="R34" s="366">
        <v>7</v>
      </c>
      <c r="S34" s="367">
        <v>9394</v>
      </c>
      <c r="T34" s="367">
        <v>9918</v>
      </c>
      <c r="U34" s="351"/>
      <c r="V34" s="352"/>
      <c r="W34" s="376" t="s">
        <v>189</v>
      </c>
      <c r="X34" s="363">
        <v>1383</v>
      </c>
      <c r="Y34" s="368">
        <v>6191</v>
      </c>
      <c r="Z34" s="368">
        <v>314</v>
      </c>
      <c r="AA34" s="368">
        <v>611955</v>
      </c>
      <c r="AB34" s="368">
        <v>593382</v>
      </c>
      <c r="AC34" s="369">
        <v>18573</v>
      </c>
      <c r="AD34" s="376" t="s">
        <v>189</v>
      </c>
      <c r="AE34" s="363">
        <v>3</v>
      </c>
      <c r="AF34" s="368">
        <v>2069</v>
      </c>
      <c r="AG34" s="368">
        <v>841</v>
      </c>
      <c r="AH34" s="368">
        <v>38517</v>
      </c>
      <c r="AI34" s="368">
        <v>33867</v>
      </c>
      <c r="AJ34" s="369">
        <v>4650</v>
      </c>
      <c r="AK34" s="376" t="s">
        <v>189</v>
      </c>
      <c r="AL34" s="370">
        <v>7120</v>
      </c>
      <c r="AM34" s="368">
        <v>398</v>
      </c>
      <c r="AN34" s="368">
        <v>30</v>
      </c>
      <c r="AO34" s="368">
        <v>1098</v>
      </c>
      <c r="AP34" s="368">
        <v>109</v>
      </c>
      <c r="AQ34" s="368">
        <v>8755</v>
      </c>
      <c r="AR34" s="368">
        <v>20968342</v>
      </c>
      <c r="AS34" s="368">
        <v>1270325</v>
      </c>
      <c r="AT34" s="368">
        <v>101072</v>
      </c>
      <c r="AU34" s="368">
        <v>1790960</v>
      </c>
      <c r="AV34" s="368">
        <v>383309</v>
      </c>
      <c r="AW34" s="369">
        <v>24514008</v>
      </c>
      <c r="AX34" s="376" t="s">
        <v>189</v>
      </c>
      <c r="AY34" s="368">
        <v>270864</v>
      </c>
      <c r="AZ34" s="368">
        <v>14544</v>
      </c>
      <c r="BA34" s="368">
        <v>13973</v>
      </c>
      <c r="BB34" s="368">
        <v>63942</v>
      </c>
      <c r="BC34" s="368">
        <v>9022</v>
      </c>
      <c r="BD34" s="368">
        <v>8224</v>
      </c>
      <c r="BE34" s="368">
        <v>8883529</v>
      </c>
      <c r="BF34" s="368">
        <v>531761</v>
      </c>
      <c r="BG34" s="368">
        <v>34819</v>
      </c>
      <c r="BH34" s="368">
        <v>966461</v>
      </c>
      <c r="BI34" s="368">
        <v>138498</v>
      </c>
      <c r="BJ34" s="371">
        <v>10555068</v>
      </c>
      <c r="BK34" s="358"/>
      <c r="BL34" s="359"/>
      <c r="BM34" s="376" t="s">
        <v>189</v>
      </c>
      <c r="BN34" s="370">
        <v>12084813</v>
      </c>
      <c r="BO34" s="368">
        <v>738564</v>
      </c>
      <c r="BP34" s="368">
        <v>66253</v>
      </c>
      <c r="BQ34" s="368">
        <v>824499</v>
      </c>
      <c r="BR34" s="368">
        <v>625380</v>
      </c>
      <c r="BS34" s="395">
        <v>14339509</v>
      </c>
      <c r="BT34" s="368">
        <v>724793</v>
      </c>
      <c r="BU34" s="368">
        <v>44297</v>
      </c>
      <c r="BV34" s="368">
        <v>3975</v>
      </c>
      <c r="BW34" s="368">
        <v>49425</v>
      </c>
      <c r="BX34" s="368">
        <v>26779</v>
      </c>
      <c r="BY34" s="369">
        <v>849269</v>
      </c>
      <c r="BZ34" s="358"/>
      <c r="CA34" s="359"/>
      <c r="CB34" s="376" t="s">
        <v>189</v>
      </c>
      <c r="CC34" s="370">
        <v>837931</v>
      </c>
      <c r="CD34" s="368">
        <v>7892</v>
      </c>
      <c r="CE34" s="368">
        <v>677</v>
      </c>
      <c r="CF34" s="368">
        <v>400</v>
      </c>
      <c r="CG34" s="368">
        <v>1881</v>
      </c>
      <c r="CH34" s="368">
        <v>271</v>
      </c>
      <c r="CI34" s="368">
        <v>217</v>
      </c>
      <c r="CJ34" s="368">
        <v>47521</v>
      </c>
      <c r="CK34" s="368">
        <v>2811</v>
      </c>
      <c r="CL34" s="368">
        <v>70</v>
      </c>
      <c r="CM34" s="368">
        <v>3462</v>
      </c>
      <c r="CN34" s="368">
        <v>2308</v>
      </c>
      <c r="CO34" s="369">
        <v>56172</v>
      </c>
      <c r="CP34" s="376" t="s">
        <v>189</v>
      </c>
      <c r="CQ34" s="370">
        <v>207</v>
      </c>
      <c r="CR34" s="368">
        <v>1</v>
      </c>
      <c r="CS34" s="368">
        <v>0</v>
      </c>
      <c r="CT34" s="368">
        <v>19</v>
      </c>
      <c r="CU34" s="368">
        <v>0</v>
      </c>
      <c r="CV34" s="368">
        <v>227</v>
      </c>
      <c r="CW34" s="368">
        <v>157</v>
      </c>
      <c r="CX34" s="368">
        <v>4</v>
      </c>
      <c r="CY34" s="368">
        <v>0</v>
      </c>
      <c r="CZ34" s="368">
        <v>469</v>
      </c>
      <c r="DA34" s="368">
        <v>510</v>
      </c>
      <c r="DB34" s="369">
        <v>1140</v>
      </c>
      <c r="DC34" s="376" t="s">
        <v>189</v>
      </c>
      <c r="DD34" s="370">
        <v>195</v>
      </c>
      <c r="DE34" s="368">
        <v>0</v>
      </c>
      <c r="DF34" s="368">
        <v>0</v>
      </c>
      <c r="DG34" s="368">
        <v>53</v>
      </c>
      <c r="DH34" s="368">
        <v>1069</v>
      </c>
      <c r="DI34" s="368">
        <v>1317</v>
      </c>
      <c r="DJ34" s="368">
        <v>66</v>
      </c>
      <c r="DK34" s="368">
        <v>6</v>
      </c>
      <c r="DL34" s="368">
        <v>0</v>
      </c>
      <c r="DM34" s="368">
        <v>0</v>
      </c>
      <c r="DN34" s="368">
        <v>6</v>
      </c>
      <c r="DO34" s="369">
        <v>78</v>
      </c>
      <c r="DP34" s="376" t="s">
        <v>189</v>
      </c>
      <c r="DQ34" s="368">
        <v>0</v>
      </c>
      <c r="DR34" s="368">
        <v>0</v>
      </c>
      <c r="DS34" s="368">
        <v>0</v>
      </c>
      <c r="DT34" s="368">
        <v>0</v>
      </c>
      <c r="DU34" s="368">
        <v>0</v>
      </c>
      <c r="DV34" s="369">
        <v>0</v>
      </c>
      <c r="DW34" s="363">
        <v>676647</v>
      </c>
      <c r="DX34" s="368">
        <v>41475</v>
      </c>
      <c r="DY34" s="368">
        <v>3905</v>
      </c>
      <c r="DZ34" s="368">
        <v>45422</v>
      </c>
      <c r="EA34" s="368">
        <v>22886</v>
      </c>
      <c r="EB34" s="371">
        <v>790335</v>
      </c>
      <c r="EC34" s="369">
        <v>664122</v>
      </c>
      <c r="ED34" s="376" t="s">
        <v>189</v>
      </c>
      <c r="EE34" s="368">
        <v>4623</v>
      </c>
      <c r="EF34" s="368">
        <v>2497</v>
      </c>
      <c r="EG34" s="368">
        <v>7120</v>
      </c>
      <c r="EH34" s="368">
        <v>210</v>
      </c>
      <c r="EI34" s="368">
        <v>188</v>
      </c>
      <c r="EJ34" s="368">
        <v>398</v>
      </c>
      <c r="EK34" s="368">
        <v>18</v>
      </c>
      <c r="EL34" s="368">
        <v>12</v>
      </c>
      <c r="EM34" s="368">
        <v>30</v>
      </c>
      <c r="EN34" s="368">
        <v>540</v>
      </c>
      <c r="EO34" s="368">
        <v>558</v>
      </c>
      <c r="EP34" s="371">
        <v>1098</v>
      </c>
      <c r="EQ34" s="428">
        <v>92</v>
      </c>
      <c r="ER34" s="428">
        <v>17</v>
      </c>
      <c r="ES34" s="428">
        <v>109</v>
      </c>
      <c r="ET34" s="428">
        <v>5483</v>
      </c>
      <c r="EU34" s="428">
        <v>3272</v>
      </c>
      <c r="EV34" s="374">
        <v>8755</v>
      </c>
    </row>
    <row r="35" spans="2:158" s="377" customFormat="1" ht="24.75" customHeight="1" thickTop="1" thickBot="1" x14ac:dyDescent="0.2">
      <c r="B35" s="378" t="s">
        <v>190</v>
      </c>
      <c r="C35" s="386">
        <f>SUM(C24:C34)</f>
        <v>64336</v>
      </c>
      <c r="D35" s="339">
        <f t="shared" ref="D35:BJ35" si="16">SUM(D24:D34)</f>
        <v>56</v>
      </c>
      <c r="E35" s="339">
        <f t="shared" si="16"/>
        <v>64392</v>
      </c>
      <c r="F35" s="339">
        <f t="shared" si="16"/>
        <v>38</v>
      </c>
      <c r="G35" s="339">
        <f t="shared" si="16"/>
        <v>13</v>
      </c>
      <c r="H35" s="339">
        <f t="shared" si="16"/>
        <v>243</v>
      </c>
      <c r="I35" s="339">
        <f t="shared" si="16"/>
        <v>32</v>
      </c>
      <c r="J35" s="339">
        <f t="shared" si="16"/>
        <v>178</v>
      </c>
      <c r="K35" s="339">
        <f t="shared" si="16"/>
        <v>79</v>
      </c>
      <c r="L35" s="339">
        <f t="shared" si="16"/>
        <v>794</v>
      </c>
      <c r="M35" s="339">
        <f t="shared" si="16"/>
        <v>19</v>
      </c>
      <c r="N35" s="339">
        <f t="shared" si="16"/>
        <v>3150</v>
      </c>
      <c r="O35" s="380">
        <f t="shared" si="16"/>
        <v>4546</v>
      </c>
      <c r="P35" s="339">
        <f t="shared" si="16"/>
        <v>57858</v>
      </c>
      <c r="Q35" s="339">
        <f t="shared" si="16"/>
        <v>4470</v>
      </c>
      <c r="R35" s="339">
        <f t="shared" si="16"/>
        <v>175</v>
      </c>
      <c r="S35" s="383">
        <f t="shared" ref="S35" si="17">SUM(S24:S34)</f>
        <v>62133</v>
      </c>
      <c r="T35" s="383">
        <f t="shared" si="16"/>
        <v>64337</v>
      </c>
      <c r="U35" s="429"/>
      <c r="V35" s="385"/>
      <c r="W35" s="378" t="s">
        <v>190</v>
      </c>
      <c r="X35" s="382">
        <f t="shared" si="16"/>
        <v>17260</v>
      </c>
      <c r="Y35" s="339">
        <f t="shared" si="16"/>
        <v>40280</v>
      </c>
      <c r="Z35" s="339">
        <f t="shared" si="16"/>
        <v>2117</v>
      </c>
      <c r="AA35" s="339">
        <f t="shared" si="16"/>
        <v>5015028</v>
      </c>
      <c r="AB35" s="339">
        <f t="shared" si="16"/>
        <v>4894188</v>
      </c>
      <c r="AC35" s="383">
        <f t="shared" si="16"/>
        <v>120840</v>
      </c>
      <c r="AD35" s="378" t="s">
        <v>190</v>
      </c>
      <c r="AE35" s="382">
        <f t="shared" ref="AE35:AJ35" si="18">SUM(AE24:AE34)</f>
        <v>29</v>
      </c>
      <c r="AF35" s="339">
        <f t="shared" si="18"/>
        <v>14172</v>
      </c>
      <c r="AG35" s="339">
        <f t="shared" si="18"/>
        <v>3357</v>
      </c>
      <c r="AH35" s="339">
        <f t="shared" si="18"/>
        <v>438665</v>
      </c>
      <c r="AI35" s="339">
        <f t="shared" si="18"/>
        <v>404986</v>
      </c>
      <c r="AJ35" s="383">
        <f t="shared" si="18"/>
        <v>33679</v>
      </c>
      <c r="AK35" s="378" t="s">
        <v>190</v>
      </c>
      <c r="AL35" s="386">
        <f t="shared" si="16"/>
        <v>44867</v>
      </c>
      <c r="AM35" s="339">
        <f t="shared" si="16"/>
        <v>2086</v>
      </c>
      <c r="AN35" s="339">
        <f t="shared" si="16"/>
        <v>286</v>
      </c>
      <c r="AO35" s="339">
        <f>SUM(AO24:AO34)</f>
        <v>9670</v>
      </c>
      <c r="AP35" s="339">
        <f t="shared" si="16"/>
        <v>949</v>
      </c>
      <c r="AQ35" s="339">
        <f t="shared" ref="AQ35" si="19">SUM(AQ24:AQ34)</f>
        <v>57858</v>
      </c>
      <c r="AR35" s="339">
        <f t="shared" si="16"/>
        <v>157417749</v>
      </c>
      <c r="AS35" s="339">
        <f t="shared" si="16"/>
        <v>8244280</v>
      </c>
      <c r="AT35" s="339">
        <f t="shared" si="16"/>
        <v>1165392</v>
      </c>
      <c r="AU35" s="339">
        <f t="shared" si="16"/>
        <v>20612700</v>
      </c>
      <c r="AV35" s="339">
        <f t="shared" si="16"/>
        <v>4617627</v>
      </c>
      <c r="AW35" s="383">
        <f t="shared" ref="AW35" si="20">SUM(AW24:AW34)</f>
        <v>192057748</v>
      </c>
      <c r="AX35" s="378" t="s">
        <v>190</v>
      </c>
      <c r="AY35" s="339">
        <f t="shared" ref="AY35:BD35" si="21">SUM(AY24:AY34)</f>
        <v>4678961</v>
      </c>
      <c r="AZ35" s="339">
        <f t="shared" si="21"/>
        <v>61331</v>
      </c>
      <c r="BA35" s="339">
        <f t="shared" si="21"/>
        <v>1102066</v>
      </c>
      <c r="BB35" s="339">
        <f t="shared" si="21"/>
        <v>1168567</v>
      </c>
      <c r="BC35" s="339">
        <f t="shared" si="21"/>
        <v>136648</v>
      </c>
      <c r="BD35" s="339">
        <f t="shared" si="21"/>
        <v>70916</v>
      </c>
      <c r="BE35" s="339">
        <f t="shared" si="16"/>
        <v>59629229</v>
      </c>
      <c r="BF35" s="339">
        <f t="shared" si="16"/>
        <v>2786548</v>
      </c>
      <c r="BG35" s="339">
        <f t="shared" si="16"/>
        <v>421261</v>
      </c>
      <c r="BH35" s="339">
        <f t="shared" si="16"/>
        <v>9802361</v>
      </c>
      <c r="BI35" s="339">
        <f t="shared" si="16"/>
        <v>1395714</v>
      </c>
      <c r="BJ35" s="380">
        <f t="shared" si="16"/>
        <v>74035113</v>
      </c>
      <c r="BK35" s="384"/>
      <c r="BL35" s="385"/>
      <c r="BM35" s="378" t="s">
        <v>190</v>
      </c>
      <c r="BN35" s="386">
        <f t="shared" ref="BN35:EB35" si="22">SUM(BN24:BN34)</f>
        <v>97788520</v>
      </c>
      <c r="BO35" s="339">
        <f t="shared" si="22"/>
        <v>5457732</v>
      </c>
      <c r="BP35" s="339">
        <f t="shared" si="22"/>
        <v>744131</v>
      </c>
      <c r="BQ35" s="339">
        <f t="shared" si="22"/>
        <v>10810339</v>
      </c>
      <c r="BR35" s="339">
        <f t="shared" si="22"/>
        <v>10440402</v>
      </c>
      <c r="BS35" s="339">
        <f t="shared" si="22"/>
        <v>125241124</v>
      </c>
      <c r="BT35" s="339">
        <f t="shared" si="22"/>
        <v>5865398</v>
      </c>
      <c r="BU35" s="339">
        <f t="shared" si="22"/>
        <v>327377</v>
      </c>
      <c r="BV35" s="339">
        <f t="shared" si="22"/>
        <v>44637</v>
      </c>
      <c r="BW35" s="339">
        <f t="shared" si="22"/>
        <v>648221</v>
      </c>
      <c r="BX35" s="339">
        <f t="shared" si="22"/>
        <v>413312</v>
      </c>
      <c r="BY35" s="383">
        <f t="shared" si="22"/>
        <v>7298945</v>
      </c>
      <c r="BZ35" s="384"/>
      <c r="CA35" s="385"/>
      <c r="CB35" s="378" t="s">
        <v>190</v>
      </c>
      <c r="CC35" s="386">
        <f t="shared" si="22"/>
        <v>7083351</v>
      </c>
      <c r="CD35" s="339">
        <f t="shared" si="22"/>
        <v>138674</v>
      </c>
      <c r="CE35" s="339">
        <f>SUM(CE24:CE34)</f>
        <v>3171</v>
      </c>
      <c r="CF35" s="339">
        <f t="shared" si="22"/>
        <v>32933</v>
      </c>
      <c r="CG35" s="339">
        <f>SUM(CG24:CG34)</f>
        <v>34797</v>
      </c>
      <c r="CH35" s="339">
        <f t="shared" si="22"/>
        <v>4084</v>
      </c>
      <c r="CI35" s="339">
        <f>SUM(CI24:CI34)</f>
        <v>1935</v>
      </c>
      <c r="CJ35" s="339">
        <f t="shared" si="22"/>
        <v>497955</v>
      </c>
      <c r="CK35" s="339">
        <f t="shared" si="22"/>
        <v>24865</v>
      </c>
      <c r="CL35" s="339">
        <f t="shared" si="22"/>
        <v>1614</v>
      </c>
      <c r="CM35" s="339">
        <f t="shared" si="22"/>
        <v>51951</v>
      </c>
      <c r="CN35" s="339">
        <f t="shared" si="22"/>
        <v>33852</v>
      </c>
      <c r="CO35" s="383">
        <f t="shared" si="22"/>
        <v>610237</v>
      </c>
      <c r="CP35" s="378" t="s">
        <v>190</v>
      </c>
      <c r="CQ35" s="386">
        <f t="shared" si="22"/>
        <v>417</v>
      </c>
      <c r="CR35" s="339">
        <f t="shared" si="22"/>
        <v>60</v>
      </c>
      <c r="CS35" s="339">
        <v>0</v>
      </c>
      <c r="CT35" s="339">
        <f t="shared" si="22"/>
        <v>71</v>
      </c>
      <c r="CU35" s="339">
        <f t="shared" si="22"/>
        <v>0</v>
      </c>
      <c r="CV35" s="339">
        <f t="shared" si="22"/>
        <v>548</v>
      </c>
      <c r="CW35" s="339">
        <f t="shared" si="22"/>
        <v>1727</v>
      </c>
      <c r="CX35" s="339">
        <f t="shared" si="22"/>
        <v>62</v>
      </c>
      <c r="CY35" s="339">
        <f t="shared" si="22"/>
        <v>2</v>
      </c>
      <c r="CZ35" s="339">
        <f t="shared" si="22"/>
        <v>3718</v>
      </c>
      <c r="DA35" s="339">
        <f t="shared" si="22"/>
        <v>8138</v>
      </c>
      <c r="DB35" s="383">
        <f t="shared" si="22"/>
        <v>13647</v>
      </c>
      <c r="DC35" s="378" t="s">
        <v>190</v>
      </c>
      <c r="DD35" s="386">
        <f t="shared" si="22"/>
        <v>1359</v>
      </c>
      <c r="DE35" s="339">
        <f t="shared" si="22"/>
        <v>70</v>
      </c>
      <c r="DF35" s="339">
        <f t="shared" si="22"/>
        <v>0</v>
      </c>
      <c r="DG35" s="339">
        <f t="shared" si="22"/>
        <v>324</v>
      </c>
      <c r="DH35" s="339">
        <f t="shared" si="22"/>
        <v>19056</v>
      </c>
      <c r="DI35" s="339">
        <f t="shared" si="22"/>
        <v>20809</v>
      </c>
      <c r="DJ35" s="339">
        <f t="shared" ref="DJ35:DO35" si="23">SUM(DJ24:DJ34)</f>
        <v>2496</v>
      </c>
      <c r="DK35" s="339">
        <f t="shared" si="23"/>
        <v>54</v>
      </c>
      <c r="DL35" s="339">
        <f t="shared" si="23"/>
        <v>0</v>
      </c>
      <c r="DM35" s="339">
        <f t="shared" si="23"/>
        <v>48</v>
      </c>
      <c r="DN35" s="339">
        <f t="shared" si="23"/>
        <v>216</v>
      </c>
      <c r="DO35" s="383">
        <f t="shared" si="23"/>
        <v>2814</v>
      </c>
      <c r="DP35" s="378" t="s">
        <v>190</v>
      </c>
      <c r="DQ35" s="339">
        <f t="shared" si="22"/>
        <v>21</v>
      </c>
      <c r="DR35" s="339">
        <f t="shared" si="22"/>
        <v>0</v>
      </c>
      <c r="DS35" s="339">
        <f t="shared" si="22"/>
        <v>0</v>
      </c>
      <c r="DT35" s="339">
        <f t="shared" si="22"/>
        <v>0</v>
      </c>
      <c r="DU35" s="339">
        <f t="shared" si="22"/>
        <v>0</v>
      </c>
      <c r="DV35" s="383">
        <f t="shared" si="22"/>
        <v>21</v>
      </c>
      <c r="DW35" s="382">
        <f t="shared" si="22"/>
        <v>5361423</v>
      </c>
      <c r="DX35" s="339">
        <f t="shared" si="22"/>
        <v>302266</v>
      </c>
      <c r="DY35" s="339">
        <f t="shared" si="22"/>
        <v>43021</v>
      </c>
      <c r="DZ35" s="339">
        <f t="shared" si="22"/>
        <v>592109</v>
      </c>
      <c r="EA35" s="339">
        <f t="shared" si="22"/>
        <v>352050</v>
      </c>
      <c r="EB35" s="380">
        <f t="shared" si="22"/>
        <v>6650869</v>
      </c>
      <c r="EC35" s="383">
        <f t="shared" ref="EC35:EV35" si="24">SUM(EC24:EC34)</f>
        <v>6016830</v>
      </c>
      <c r="ED35" s="378" t="s">
        <v>190</v>
      </c>
      <c r="EE35" s="339">
        <f t="shared" si="24"/>
        <v>32114</v>
      </c>
      <c r="EF35" s="339">
        <f t="shared" si="24"/>
        <v>12753</v>
      </c>
      <c r="EG35" s="339">
        <f t="shared" si="24"/>
        <v>44867</v>
      </c>
      <c r="EH35" s="339">
        <f t="shared" si="24"/>
        <v>1235</v>
      </c>
      <c r="EI35" s="339">
        <f t="shared" si="24"/>
        <v>851</v>
      </c>
      <c r="EJ35" s="339">
        <f t="shared" si="24"/>
        <v>2086</v>
      </c>
      <c r="EK35" s="339">
        <f t="shared" si="24"/>
        <v>182</v>
      </c>
      <c r="EL35" s="339">
        <f t="shared" si="24"/>
        <v>104</v>
      </c>
      <c r="EM35" s="339">
        <f t="shared" si="24"/>
        <v>286</v>
      </c>
      <c r="EN35" s="339">
        <f t="shared" si="24"/>
        <v>3817</v>
      </c>
      <c r="EO35" s="339">
        <f t="shared" si="24"/>
        <v>5853</v>
      </c>
      <c r="EP35" s="380">
        <f t="shared" si="24"/>
        <v>9670</v>
      </c>
      <c r="EQ35" s="339">
        <f t="shared" si="24"/>
        <v>865</v>
      </c>
      <c r="ER35" s="339">
        <f t="shared" si="24"/>
        <v>84</v>
      </c>
      <c r="ES35" s="339">
        <f t="shared" si="24"/>
        <v>949</v>
      </c>
      <c r="ET35" s="339">
        <f t="shared" si="24"/>
        <v>38213</v>
      </c>
      <c r="EU35" s="339">
        <f t="shared" si="24"/>
        <v>19645</v>
      </c>
      <c r="EV35" s="383">
        <f t="shared" si="24"/>
        <v>57858</v>
      </c>
      <c r="EW35" s="360"/>
      <c r="EX35" s="360"/>
      <c r="EY35" s="360"/>
      <c r="EZ35" s="360"/>
      <c r="FA35" s="360"/>
      <c r="FB35" s="360"/>
    </row>
    <row r="36" spans="2:158" s="377" customFormat="1" ht="24.75" customHeight="1" thickTop="1" thickBot="1" x14ac:dyDescent="0.2">
      <c r="B36" s="378" t="s">
        <v>191</v>
      </c>
      <c r="C36" s="386">
        <f t="shared" ref="C36:BJ36" si="25">SUM(C23,C35)</f>
        <v>564968</v>
      </c>
      <c r="D36" s="339">
        <f t="shared" si="25"/>
        <v>511</v>
      </c>
      <c r="E36" s="339">
        <f t="shared" si="25"/>
        <v>565479</v>
      </c>
      <c r="F36" s="339">
        <f t="shared" si="25"/>
        <v>197</v>
      </c>
      <c r="G36" s="339">
        <f t="shared" si="25"/>
        <v>57</v>
      </c>
      <c r="H36" s="339">
        <f t="shared" si="25"/>
        <v>1276</v>
      </c>
      <c r="I36" s="339">
        <f t="shared" si="25"/>
        <v>156</v>
      </c>
      <c r="J36" s="339">
        <f t="shared" si="25"/>
        <v>1043</v>
      </c>
      <c r="K36" s="339">
        <f t="shared" si="25"/>
        <v>398</v>
      </c>
      <c r="L36" s="339">
        <f t="shared" si="25"/>
        <v>4551</v>
      </c>
      <c r="M36" s="339">
        <f t="shared" si="25"/>
        <v>147</v>
      </c>
      <c r="N36" s="339">
        <f t="shared" si="25"/>
        <v>21434</v>
      </c>
      <c r="O36" s="380">
        <f t="shared" si="25"/>
        <v>29259</v>
      </c>
      <c r="P36" s="339">
        <f t="shared" si="25"/>
        <v>519589</v>
      </c>
      <c r="Q36" s="339">
        <f t="shared" si="25"/>
        <v>28906</v>
      </c>
      <c r="R36" s="339">
        <f t="shared" si="25"/>
        <v>1031</v>
      </c>
      <c r="S36" s="383">
        <f t="shared" ref="S36" si="26">SUM(S23,S35)</f>
        <v>471513</v>
      </c>
      <c r="T36" s="383">
        <f t="shared" si="25"/>
        <v>564979</v>
      </c>
      <c r="U36" s="429"/>
      <c r="V36" s="385"/>
      <c r="W36" s="378" t="s">
        <v>191</v>
      </c>
      <c r="X36" s="382">
        <f t="shared" si="25"/>
        <v>106056</v>
      </c>
      <c r="Y36" s="339">
        <f t="shared" si="25"/>
        <v>368484</v>
      </c>
      <c r="Z36" s="339">
        <f t="shared" si="25"/>
        <v>14848</v>
      </c>
      <c r="AA36" s="339">
        <f t="shared" si="25"/>
        <v>47612058</v>
      </c>
      <c r="AB36" s="339">
        <f t="shared" si="25"/>
        <v>46506606</v>
      </c>
      <c r="AC36" s="383">
        <f t="shared" si="25"/>
        <v>1105452</v>
      </c>
      <c r="AD36" s="378" t="s">
        <v>191</v>
      </c>
      <c r="AE36" s="382">
        <f t="shared" ref="AE36:AJ36" si="27">SUM(AE23,AE35)</f>
        <v>106</v>
      </c>
      <c r="AF36" s="339">
        <f t="shared" si="27"/>
        <v>119038</v>
      </c>
      <c r="AG36" s="339">
        <f t="shared" si="27"/>
        <v>21137</v>
      </c>
      <c r="AH36" s="339">
        <f t="shared" si="27"/>
        <v>4034223</v>
      </c>
      <c r="AI36" s="339">
        <f t="shared" si="27"/>
        <v>3751021</v>
      </c>
      <c r="AJ36" s="383">
        <f t="shared" si="27"/>
        <v>283202</v>
      </c>
      <c r="AK36" s="378" t="s">
        <v>191</v>
      </c>
      <c r="AL36" s="386">
        <f t="shared" si="25"/>
        <v>407587</v>
      </c>
      <c r="AM36" s="339">
        <f t="shared" si="25"/>
        <v>17421</v>
      </c>
      <c r="AN36" s="339">
        <f t="shared" si="25"/>
        <v>824</v>
      </c>
      <c r="AO36" s="339">
        <f t="shared" si="25"/>
        <v>85728</v>
      </c>
      <c r="AP36" s="339">
        <f t="shared" si="25"/>
        <v>8029</v>
      </c>
      <c r="AQ36" s="339">
        <f t="shared" ref="AQ36" si="28">SUM(AQ23,AQ35)</f>
        <v>519589</v>
      </c>
      <c r="AR36" s="339">
        <f t="shared" si="25"/>
        <v>1459999065</v>
      </c>
      <c r="AS36" s="339">
        <f t="shared" si="25"/>
        <v>68706158</v>
      </c>
      <c r="AT36" s="339">
        <f t="shared" si="25"/>
        <v>3010658</v>
      </c>
      <c r="AU36" s="339">
        <f t="shared" si="25"/>
        <v>173405195</v>
      </c>
      <c r="AV36" s="339">
        <f t="shared" si="25"/>
        <v>41808363</v>
      </c>
      <c r="AW36" s="383">
        <f t="shared" ref="AW36" si="29">SUM(AW23,AW35)</f>
        <v>1746929439</v>
      </c>
      <c r="AX36" s="378" t="s">
        <v>191</v>
      </c>
      <c r="AY36" s="339">
        <f t="shared" ref="AY36:BD36" si="30">SUM(AY23,AY35)</f>
        <v>39245773</v>
      </c>
      <c r="AZ36" s="339">
        <f t="shared" si="30"/>
        <v>462287</v>
      </c>
      <c r="BA36" s="339">
        <f t="shared" si="30"/>
        <v>19054026</v>
      </c>
      <c r="BB36" s="339">
        <f t="shared" si="30"/>
        <v>9575461</v>
      </c>
      <c r="BC36" s="339">
        <f t="shared" si="30"/>
        <v>1433528</v>
      </c>
      <c r="BD36" s="339">
        <f t="shared" si="30"/>
        <v>1098042</v>
      </c>
      <c r="BE36" s="339">
        <f t="shared" si="25"/>
        <v>542373992</v>
      </c>
      <c r="BF36" s="339">
        <f t="shared" si="25"/>
        <v>23351588</v>
      </c>
      <c r="BG36" s="339">
        <f t="shared" si="25"/>
        <v>1113769</v>
      </c>
      <c r="BH36" s="339">
        <f t="shared" si="25"/>
        <v>85264848</v>
      </c>
      <c r="BI36" s="339">
        <f t="shared" si="25"/>
        <v>11865143</v>
      </c>
      <c r="BJ36" s="380">
        <f t="shared" si="25"/>
        <v>663969340</v>
      </c>
      <c r="BK36" s="384"/>
      <c r="BL36" s="385"/>
      <c r="BM36" s="378" t="s">
        <v>191</v>
      </c>
      <c r="BN36" s="386">
        <f t="shared" ref="BN36:EB36" si="31">SUM(BN23,BN35)</f>
        <v>917625073</v>
      </c>
      <c r="BO36" s="339">
        <f t="shared" si="31"/>
        <v>45354570</v>
      </c>
      <c r="BP36" s="339">
        <f t="shared" si="31"/>
        <v>1896889</v>
      </c>
      <c r="BQ36" s="339">
        <f t="shared" si="31"/>
        <v>88140347</v>
      </c>
      <c r="BR36" s="339">
        <f t="shared" si="31"/>
        <v>100812337</v>
      </c>
      <c r="BS36" s="339">
        <f t="shared" si="31"/>
        <v>1153829216</v>
      </c>
      <c r="BT36" s="339">
        <f t="shared" si="31"/>
        <v>55039986</v>
      </c>
      <c r="BU36" s="339">
        <f t="shared" si="31"/>
        <v>2720533</v>
      </c>
      <c r="BV36" s="339">
        <f t="shared" si="31"/>
        <v>113784</v>
      </c>
      <c r="BW36" s="339">
        <f t="shared" si="31"/>
        <v>5284888</v>
      </c>
      <c r="BX36" s="339">
        <f t="shared" si="31"/>
        <v>3943099</v>
      </c>
      <c r="BY36" s="383">
        <f t="shared" si="31"/>
        <v>67102290</v>
      </c>
      <c r="BZ36" s="384"/>
      <c r="CA36" s="385"/>
      <c r="CB36" s="378" t="s">
        <v>191</v>
      </c>
      <c r="CC36" s="386">
        <f t="shared" si="31"/>
        <v>64992052</v>
      </c>
      <c r="CD36" s="339">
        <f t="shared" si="31"/>
        <v>1156763</v>
      </c>
      <c r="CE36" s="339">
        <f>SUM(CE23,CE35)</f>
        <v>23723</v>
      </c>
      <c r="CF36" s="339">
        <f t="shared" si="31"/>
        <v>570652</v>
      </c>
      <c r="CG36" s="339">
        <f>SUM(CG23,CG35)</f>
        <v>284409</v>
      </c>
      <c r="CH36" s="339">
        <f t="shared" si="31"/>
        <v>42917</v>
      </c>
      <c r="CI36" s="339">
        <f>SUM(CI23,CI35)</f>
        <v>31774</v>
      </c>
      <c r="CJ36" s="339">
        <f t="shared" si="31"/>
        <v>4914289</v>
      </c>
      <c r="CK36" s="339">
        <f t="shared" si="31"/>
        <v>228607</v>
      </c>
      <c r="CL36" s="339">
        <f t="shared" si="31"/>
        <v>4857</v>
      </c>
      <c r="CM36" s="339">
        <f t="shared" si="31"/>
        <v>398790</v>
      </c>
      <c r="CN36" s="339">
        <f t="shared" si="31"/>
        <v>332197</v>
      </c>
      <c r="CO36" s="383">
        <f t="shared" si="31"/>
        <v>5878740</v>
      </c>
      <c r="CP36" s="378" t="s">
        <v>191</v>
      </c>
      <c r="CQ36" s="386">
        <f t="shared" si="31"/>
        <v>3069</v>
      </c>
      <c r="CR36" s="339">
        <f t="shared" si="31"/>
        <v>470</v>
      </c>
      <c r="CS36" s="339">
        <f t="shared" si="31"/>
        <v>0</v>
      </c>
      <c r="CT36" s="339">
        <f t="shared" si="31"/>
        <v>655</v>
      </c>
      <c r="CU36" s="339">
        <f t="shared" si="31"/>
        <v>18</v>
      </c>
      <c r="CV36" s="339">
        <f t="shared" si="31"/>
        <v>4212</v>
      </c>
      <c r="CW36" s="339">
        <f t="shared" si="31"/>
        <v>12720</v>
      </c>
      <c r="CX36" s="339">
        <f t="shared" si="31"/>
        <v>750</v>
      </c>
      <c r="CY36" s="339">
        <f t="shared" si="31"/>
        <v>49</v>
      </c>
      <c r="CZ36" s="339">
        <f t="shared" si="31"/>
        <v>28664</v>
      </c>
      <c r="DA36" s="339">
        <f t="shared" si="31"/>
        <v>73946</v>
      </c>
      <c r="DB36" s="383">
        <f t="shared" si="31"/>
        <v>116129</v>
      </c>
      <c r="DC36" s="378" t="s">
        <v>191</v>
      </c>
      <c r="DD36" s="386">
        <f t="shared" si="31"/>
        <v>10055</v>
      </c>
      <c r="DE36" s="339">
        <f t="shared" si="31"/>
        <v>791</v>
      </c>
      <c r="DF36" s="339">
        <f t="shared" si="31"/>
        <v>0</v>
      </c>
      <c r="DG36" s="339">
        <f t="shared" si="31"/>
        <v>2830</v>
      </c>
      <c r="DH36" s="339">
        <f t="shared" si="31"/>
        <v>132274</v>
      </c>
      <c r="DI36" s="339">
        <f t="shared" si="31"/>
        <v>145950</v>
      </c>
      <c r="DJ36" s="339">
        <f t="shared" ref="DJ36:DO36" si="32">SUM(DJ23,DJ35)</f>
        <v>20688</v>
      </c>
      <c r="DK36" s="339">
        <f t="shared" si="32"/>
        <v>528</v>
      </c>
      <c r="DL36" s="339">
        <f t="shared" si="32"/>
        <v>6</v>
      </c>
      <c r="DM36" s="339">
        <f t="shared" si="32"/>
        <v>600</v>
      </c>
      <c r="DN36" s="339">
        <f t="shared" si="32"/>
        <v>1932</v>
      </c>
      <c r="DO36" s="383">
        <f t="shared" si="32"/>
        <v>23754</v>
      </c>
      <c r="DP36" s="378" t="s">
        <v>191</v>
      </c>
      <c r="DQ36" s="339">
        <f t="shared" si="31"/>
        <v>2531</v>
      </c>
      <c r="DR36" s="339">
        <f t="shared" si="31"/>
        <v>27</v>
      </c>
      <c r="DS36" s="339">
        <f t="shared" si="31"/>
        <v>0</v>
      </c>
      <c r="DT36" s="339">
        <f t="shared" si="31"/>
        <v>1344</v>
      </c>
      <c r="DU36" s="339">
        <f t="shared" si="31"/>
        <v>14</v>
      </c>
      <c r="DV36" s="383">
        <f t="shared" si="31"/>
        <v>3916</v>
      </c>
      <c r="DW36" s="382">
        <f t="shared" si="31"/>
        <v>50076634</v>
      </c>
      <c r="DX36" s="339">
        <f t="shared" si="31"/>
        <v>2489360</v>
      </c>
      <c r="DY36" s="339">
        <f t="shared" si="31"/>
        <v>108872</v>
      </c>
      <c r="DZ36" s="339">
        <f t="shared" si="31"/>
        <v>4852005</v>
      </c>
      <c r="EA36" s="339">
        <f t="shared" si="31"/>
        <v>3402718</v>
      </c>
      <c r="EB36" s="380">
        <f t="shared" si="31"/>
        <v>60929589</v>
      </c>
      <c r="EC36" s="383">
        <f t="shared" ref="EC36:EV36" si="33">SUM(EC23,EC35)</f>
        <v>55753811</v>
      </c>
      <c r="ED36" s="378" t="s">
        <v>191</v>
      </c>
      <c r="EE36" s="339">
        <f t="shared" si="33"/>
        <v>301839</v>
      </c>
      <c r="EF36" s="339">
        <f t="shared" si="33"/>
        <v>105748</v>
      </c>
      <c r="EG36" s="339">
        <f t="shared" si="33"/>
        <v>407587</v>
      </c>
      <c r="EH36" s="339">
        <f t="shared" si="33"/>
        <v>10419</v>
      </c>
      <c r="EI36" s="339">
        <f t="shared" si="33"/>
        <v>7002</v>
      </c>
      <c r="EJ36" s="339">
        <f t="shared" si="33"/>
        <v>17421</v>
      </c>
      <c r="EK36" s="339">
        <f t="shared" si="33"/>
        <v>482</v>
      </c>
      <c r="EL36" s="339">
        <f t="shared" si="33"/>
        <v>342</v>
      </c>
      <c r="EM36" s="339">
        <f t="shared" si="33"/>
        <v>824</v>
      </c>
      <c r="EN36" s="339">
        <f t="shared" si="33"/>
        <v>30604</v>
      </c>
      <c r="EO36" s="339">
        <f t="shared" si="33"/>
        <v>55124</v>
      </c>
      <c r="EP36" s="380">
        <f t="shared" si="33"/>
        <v>85728</v>
      </c>
      <c r="EQ36" s="339">
        <f t="shared" si="33"/>
        <v>7257</v>
      </c>
      <c r="ER36" s="339">
        <f t="shared" si="33"/>
        <v>772</v>
      </c>
      <c r="ES36" s="339">
        <f t="shared" si="33"/>
        <v>8029</v>
      </c>
      <c r="ET36" s="339">
        <f t="shared" si="33"/>
        <v>350601</v>
      </c>
      <c r="EU36" s="339">
        <f t="shared" si="33"/>
        <v>168988</v>
      </c>
      <c r="EV36" s="383">
        <f t="shared" si="33"/>
        <v>519589</v>
      </c>
      <c r="EW36" s="360"/>
      <c r="EX36" s="360"/>
      <c r="EY36" s="360"/>
      <c r="EZ36" s="360"/>
      <c r="FA36" s="360"/>
      <c r="FB36" s="360"/>
    </row>
    <row r="37" spans="2:158" s="377" customFormat="1" ht="24.75" customHeight="1" thickTop="1" thickBot="1" x14ac:dyDescent="0.2">
      <c r="B37" s="430" t="s">
        <v>192</v>
      </c>
      <c r="C37" s="431">
        <f t="shared" ref="C37:BJ37" si="34">SUM(C8,C36)</f>
        <v>1257056</v>
      </c>
      <c r="D37" s="432">
        <f t="shared" si="34"/>
        <v>3426</v>
      </c>
      <c r="E37" s="432">
        <f t="shared" si="34"/>
        <v>1260482</v>
      </c>
      <c r="F37" s="432">
        <f t="shared" si="34"/>
        <v>512</v>
      </c>
      <c r="G37" s="432">
        <f t="shared" si="34"/>
        <v>176</v>
      </c>
      <c r="H37" s="432">
        <f t="shared" si="34"/>
        <v>3276</v>
      </c>
      <c r="I37" s="432">
        <f t="shared" si="34"/>
        <v>445</v>
      </c>
      <c r="J37" s="432">
        <f t="shared" si="34"/>
        <v>3171</v>
      </c>
      <c r="K37" s="432">
        <f t="shared" si="34"/>
        <v>1019</v>
      </c>
      <c r="L37" s="432">
        <f t="shared" si="34"/>
        <v>12624</v>
      </c>
      <c r="M37" s="432">
        <f t="shared" si="34"/>
        <v>441</v>
      </c>
      <c r="N37" s="432">
        <f t="shared" si="34"/>
        <v>65234</v>
      </c>
      <c r="O37" s="433">
        <f t="shared" si="34"/>
        <v>86898</v>
      </c>
      <c r="P37" s="432">
        <f t="shared" si="34"/>
        <v>1175814</v>
      </c>
      <c r="Q37" s="432">
        <f t="shared" si="34"/>
        <v>81706</v>
      </c>
      <c r="R37" s="432">
        <f t="shared" si="34"/>
        <v>2155</v>
      </c>
      <c r="S37" s="434">
        <f t="shared" ref="S37" si="35">SUM(S8,S36)</f>
        <v>1028975</v>
      </c>
      <c r="T37" s="434">
        <f t="shared" si="34"/>
        <v>1257067</v>
      </c>
      <c r="U37" s="429"/>
      <c r="V37" s="385"/>
      <c r="W37" s="430" t="s">
        <v>192</v>
      </c>
      <c r="X37" s="435">
        <f t="shared" si="34"/>
        <v>165249</v>
      </c>
      <c r="Y37" s="432">
        <f t="shared" si="34"/>
        <v>827170</v>
      </c>
      <c r="Z37" s="432">
        <f t="shared" si="34"/>
        <v>21961</v>
      </c>
      <c r="AA37" s="432">
        <f t="shared" si="34"/>
        <v>139294126</v>
      </c>
      <c r="AB37" s="432">
        <f t="shared" si="34"/>
        <v>136814217</v>
      </c>
      <c r="AC37" s="434">
        <f t="shared" si="34"/>
        <v>2479909</v>
      </c>
      <c r="AD37" s="430" t="s">
        <v>192</v>
      </c>
      <c r="AE37" s="435">
        <f t="shared" ref="AE37:AJ37" si="36">SUM(AE8,AE36)</f>
        <v>114</v>
      </c>
      <c r="AF37" s="432">
        <f t="shared" si="36"/>
        <v>226468</v>
      </c>
      <c r="AG37" s="432">
        <f t="shared" si="36"/>
        <v>21137</v>
      </c>
      <c r="AH37" s="432">
        <f t="shared" si="36"/>
        <v>8548568</v>
      </c>
      <c r="AI37" s="432">
        <f t="shared" si="36"/>
        <v>8019985</v>
      </c>
      <c r="AJ37" s="434">
        <f t="shared" si="36"/>
        <v>528583</v>
      </c>
      <c r="AK37" s="430" t="s">
        <v>192</v>
      </c>
      <c r="AL37" s="431">
        <f t="shared" si="34"/>
        <v>938772</v>
      </c>
      <c r="AM37" s="432">
        <f t="shared" si="34"/>
        <v>43163</v>
      </c>
      <c r="AN37" s="432">
        <f t="shared" si="34"/>
        <v>938</v>
      </c>
      <c r="AO37" s="432">
        <f t="shared" si="34"/>
        <v>171144</v>
      </c>
      <c r="AP37" s="432">
        <f t="shared" si="34"/>
        <v>21797</v>
      </c>
      <c r="AQ37" s="432">
        <f t="shared" ref="AQ37" si="37">SUM(AQ8,AQ36)</f>
        <v>1175814</v>
      </c>
      <c r="AR37" s="432">
        <f t="shared" si="34"/>
        <v>3505977137</v>
      </c>
      <c r="AS37" s="432">
        <f t="shared" si="34"/>
        <v>185038898</v>
      </c>
      <c r="AT37" s="432">
        <f t="shared" si="34"/>
        <v>3511098</v>
      </c>
      <c r="AU37" s="432">
        <f t="shared" si="34"/>
        <v>392509992</v>
      </c>
      <c r="AV37" s="432">
        <f t="shared" si="34"/>
        <v>144529547</v>
      </c>
      <c r="AW37" s="434">
        <f t="shared" ref="AW37" si="38">SUM(AW8,AW36)</f>
        <v>4231566672</v>
      </c>
      <c r="AX37" s="430" t="s">
        <v>192</v>
      </c>
      <c r="AY37" s="432">
        <f t="shared" ref="AY37:BE37" si="39">SUM(AY8,AY36)</f>
        <v>150749893</v>
      </c>
      <c r="AZ37" s="432">
        <f t="shared" si="39"/>
        <v>1554323</v>
      </c>
      <c r="BA37" s="432">
        <f t="shared" si="39"/>
        <v>89777932</v>
      </c>
      <c r="BB37" s="432">
        <f t="shared" si="39"/>
        <v>35631478</v>
      </c>
      <c r="BC37" s="432">
        <f t="shared" si="39"/>
        <v>7246365</v>
      </c>
      <c r="BD37" s="432">
        <f t="shared" si="39"/>
        <v>3682439</v>
      </c>
      <c r="BE37" s="432">
        <f t="shared" si="39"/>
        <v>1233672307</v>
      </c>
      <c r="BF37" s="432">
        <f t="shared" si="34"/>
        <v>57221384</v>
      </c>
      <c r="BG37" s="432">
        <f t="shared" si="34"/>
        <v>1266191</v>
      </c>
      <c r="BH37" s="432">
        <f t="shared" si="34"/>
        <v>172509409</v>
      </c>
      <c r="BI37" s="432">
        <f t="shared" si="34"/>
        <v>32592621</v>
      </c>
      <c r="BJ37" s="433">
        <f t="shared" si="34"/>
        <v>1497261912</v>
      </c>
      <c r="BK37" s="384"/>
      <c r="BL37" s="385"/>
      <c r="BM37" s="430" t="s">
        <v>192</v>
      </c>
      <c r="BN37" s="431">
        <f t="shared" ref="BN37:EB37" si="40">SUM(BN8,BN36)</f>
        <v>2272304830</v>
      </c>
      <c r="BO37" s="432">
        <f t="shared" si="40"/>
        <v>127817514</v>
      </c>
      <c r="BP37" s="432">
        <f t="shared" si="40"/>
        <v>2244907</v>
      </c>
      <c r="BQ37" s="432">
        <f t="shared" si="40"/>
        <v>220000583</v>
      </c>
      <c r="BR37" s="432">
        <f t="shared" si="40"/>
        <v>400579356</v>
      </c>
      <c r="BS37" s="432">
        <f t="shared" si="40"/>
        <v>3024808327</v>
      </c>
      <c r="BT37" s="432">
        <f>SUM(BT8,BT36)</f>
        <v>163380546</v>
      </c>
      <c r="BU37" s="432">
        <f t="shared" si="40"/>
        <v>9316471</v>
      </c>
      <c r="BV37" s="432">
        <f t="shared" si="40"/>
        <v>141621</v>
      </c>
      <c r="BW37" s="432">
        <f t="shared" si="40"/>
        <v>15830165</v>
      </c>
      <c r="BX37" s="432">
        <f t="shared" si="40"/>
        <v>19239102</v>
      </c>
      <c r="BY37" s="434">
        <f t="shared" si="40"/>
        <v>207907905</v>
      </c>
      <c r="BZ37" s="384"/>
      <c r="CA37" s="385"/>
      <c r="CB37" s="430" t="s">
        <v>192</v>
      </c>
      <c r="CC37" s="431">
        <f t="shared" si="40"/>
        <v>197142216</v>
      </c>
      <c r="CD37" s="432">
        <f t="shared" si="40"/>
        <v>5542459</v>
      </c>
      <c r="CE37" s="432">
        <f>SUM(CE8,CE36)</f>
        <v>100742</v>
      </c>
      <c r="CF37" s="432">
        <f t="shared" si="40"/>
        <v>3396997</v>
      </c>
      <c r="CG37" s="432">
        <f>SUM(CG8,CG36)</f>
        <v>1316988</v>
      </c>
      <c r="CH37" s="432">
        <f t="shared" si="40"/>
        <v>275024</v>
      </c>
      <c r="CI37" s="432">
        <f>SUM(CI8,CI36)</f>
        <v>133479</v>
      </c>
      <c r="CJ37" s="432">
        <f t="shared" si="40"/>
        <v>14471396</v>
      </c>
      <c r="CK37" s="432">
        <f t="shared" si="40"/>
        <v>805639</v>
      </c>
      <c r="CL37" s="432">
        <f t="shared" si="40"/>
        <v>6689</v>
      </c>
      <c r="CM37" s="432">
        <f t="shared" si="40"/>
        <v>1489057</v>
      </c>
      <c r="CN37" s="432">
        <f t="shared" si="40"/>
        <v>1511809</v>
      </c>
      <c r="CO37" s="434">
        <f t="shared" si="40"/>
        <v>18284590</v>
      </c>
      <c r="CP37" s="430" t="s">
        <v>192</v>
      </c>
      <c r="CQ37" s="431">
        <f t="shared" si="40"/>
        <v>6756</v>
      </c>
      <c r="CR37" s="432">
        <f t="shared" si="40"/>
        <v>1338</v>
      </c>
      <c r="CS37" s="432">
        <f t="shared" si="40"/>
        <v>0</v>
      </c>
      <c r="CT37" s="432">
        <f t="shared" si="40"/>
        <v>1414</v>
      </c>
      <c r="CU37" s="432">
        <f t="shared" si="40"/>
        <v>55</v>
      </c>
      <c r="CV37" s="432">
        <f t="shared" si="40"/>
        <v>9563</v>
      </c>
      <c r="CW37" s="432">
        <f t="shared" si="40"/>
        <v>37797</v>
      </c>
      <c r="CX37" s="432">
        <f t="shared" si="40"/>
        <v>2903</v>
      </c>
      <c r="CY37" s="432">
        <f t="shared" si="40"/>
        <v>49</v>
      </c>
      <c r="CZ37" s="432">
        <f t="shared" si="40"/>
        <v>59659</v>
      </c>
      <c r="DA37" s="432">
        <f t="shared" si="40"/>
        <v>325298</v>
      </c>
      <c r="DB37" s="434">
        <f t="shared" si="40"/>
        <v>425706</v>
      </c>
      <c r="DC37" s="430" t="s">
        <v>192</v>
      </c>
      <c r="DD37" s="431">
        <f t="shared" si="40"/>
        <v>41939</v>
      </c>
      <c r="DE37" s="432">
        <f t="shared" si="40"/>
        <v>3529</v>
      </c>
      <c r="DF37" s="432">
        <f t="shared" si="40"/>
        <v>1</v>
      </c>
      <c r="DG37" s="432">
        <f t="shared" si="40"/>
        <v>42236</v>
      </c>
      <c r="DH37" s="432">
        <f t="shared" si="40"/>
        <v>451888</v>
      </c>
      <c r="DI37" s="432">
        <f t="shared" si="40"/>
        <v>539593</v>
      </c>
      <c r="DJ37" s="432">
        <f t="shared" ref="DJ37:DO37" si="41">SUM(DJ8,DJ36)</f>
        <v>67412</v>
      </c>
      <c r="DK37" s="432">
        <f t="shared" si="41"/>
        <v>1872</v>
      </c>
      <c r="DL37" s="432">
        <f t="shared" si="41"/>
        <v>22</v>
      </c>
      <c r="DM37" s="432">
        <f t="shared" si="41"/>
        <v>2563</v>
      </c>
      <c r="DN37" s="432">
        <f t="shared" si="41"/>
        <v>6810</v>
      </c>
      <c r="DO37" s="434">
        <f t="shared" si="41"/>
        <v>78679</v>
      </c>
      <c r="DP37" s="430" t="s">
        <v>192</v>
      </c>
      <c r="DQ37" s="432">
        <f t="shared" si="40"/>
        <v>26808</v>
      </c>
      <c r="DR37" s="432">
        <f t="shared" si="40"/>
        <v>1004</v>
      </c>
      <c r="DS37" s="432">
        <f t="shared" si="40"/>
        <v>0</v>
      </c>
      <c r="DT37" s="432">
        <f t="shared" si="40"/>
        <v>12540</v>
      </c>
      <c r="DU37" s="432">
        <f t="shared" si="40"/>
        <v>164</v>
      </c>
      <c r="DV37" s="434">
        <f t="shared" si="40"/>
        <v>40516</v>
      </c>
      <c r="DW37" s="435">
        <f t="shared" si="40"/>
        <v>148728438</v>
      </c>
      <c r="DX37" s="432">
        <f t="shared" si="40"/>
        <v>8500186</v>
      </c>
      <c r="DY37" s="432">
        <f t="shared" si="40"/>
        <v>134860</v>
      </c>
      <c r="DZ37" s="432">
        <f t="shared" si="40"/>
        <v>14222696</v>
      </c>
      <c r="EA37" s="432">
        <f t="shared" si="40"/>
        <v>16943078</v>
      </c>
      <c r="EB37" s="433">
        <f t="shared" si="40"/>
        <v>188529258</v>
      </c>
      <c r="EC37" s="434">
        <f t="shared" ref="EC37:EV37" si="42">SUM(EC8,EC36)</f>
        <v>183302585</v>
      </c>
      <c r="ED37" s="430" t="s">
        <v>192</v>
      </c>
      <c r="EE37" s="432">
        <f t="shared" si="42"/>
        <v>820184</v>
      </c>
      <c r="EF37" s="432">
        <f t="shared" si="42"/>
        <v>118588</v>
      </c>
      <c r="EG37" s="432">
        <f t="shared" si="42"/>
        <v>938772</v>
      </c>
      <c r="EH37" s="432">
        <f t="shared" si="42"/>
        <v>34999</v>
      </c>
      <c r="EI37" s="432">
        <f t="shared" si="42"/>
        <v>8164</v>
      </c>
      <c r="EJ37" s="432">
        <f t="shared" si="42"/>
        <v>43163</v>
      </c>
      <c r="EK37" s="432">
        <f t="shared" si="42"/>
        <v>592</v>
      </c>
      <c r="EL37" s="432">
        <f t="shared" si="42"/>
        <v>346</v>
      </c>
      <c r="EM37" s="432">
        <f t="shared" si="42"/>
        <v>938</v>
      </c>
      <c r="EN37" s="432">
        <f t="shared" si="42"/>
        <v>110114</v>
      </c>
      <c r="EO37" s="432">
        <f t="shared" si="42"/>
        <v>61030</v>
      </c>
      <c r="EP37" s="433">
        <f t="shared" si="42"/>
        <v>171144</v>
      </c>
      <c r="EQ37" s="432">
        <f t="shared" si="42"/>
        <v>20964</v>
      </c>
      <c r="ER37" s="432">
        <f t="shared" si="42"/>
        <v>833</v>
      </c>
      <c r="ES37" s="432">
        <f t="shared" si="42"/>
        <v>21797</v>
      </c>
      <c r="ET37" s="432">
        <f t="shared" si="42"/>
        <v>986853</v>
      </c>
      <c r="EU37" s="432">
        <f t="shared" si="42"/>
        <v>188961</v>
      </c>
      <c r="EV37" s="434">
        <f t="shared" si="42"/>
        <v>1175814</v>
      </c>
      <c r="EW37" s="360"/>
      <c r="EX37" s="360"/>
      <c r="EY37" s="360"/>
      <c r="EZ37" s="360"/>
      <c r="FA37" s="360"/>
      <c r="FB37" s="360"/>
    </row>
    <row r="38" spans="2:158" s="18" customFormat="1" ht="24" customHeight="1" x14ac:dyDescent="0.15">
      <c r="B38" s="12"/>
      <c r="C38" s="169"/>
      <c r="I38" s="169"/>
      <c r="BR38" s="170"/>
      <c r="BS38" s="170"/>
      <c r="CC38" s="170"/>
      <c r="CD38" s="170"/>
      <c r="CE38" s="170"/>
      <c r="CF38" s="170"/>
      <c r="CG38" s="170"/>
      <c r="CH38" s="170"/>
      <c r="CI38" s="170"/>
      <c r="CS38" s="170"/>
    </row>
    <row r="39" spans="2:158" x14ac:dyDescent="0.15">
      <c r="AY39" s="18"/>
      <c r="AZ39" s="18"/>
    </row>
    <row r="40" spans="2:158" ht="25.5" customHeight="1" x14ac:dyDescent="0.15">
      <c r="B40" s="6"/>
      <c r="CF40" s="3"/>
      <c r="CG40" s="3"/>
      <c r="CH40" s="3"/>
    </row>
  </sheetData>
  <mergeCells count="171">
    <mergeCell ref="S4:S6"/>
    <mergeCell ref="BC4:BC6"/>
    <mergeCell ref="B3:B7"/>
    <mergeCell ref="F5:F7"/>
    <mergeCell ref="AB3:AC4"/>
    <mergeCell ref="AB5:AB6"/>
    <mergeCell ref="AC5:AC6"/>
    <mergeCell ref="AA3:AA4"/>
    <mergeCell ref="Z5:Z6"/>
    <mergeCell ref="O5:O7"/>
    <mergeCell ref="C3:E4"/>
    <mergeCell ref="D5:D7"/>
    <mergeCell ref="C5:C7"/>
    <mergeCell ref="E5:E7"/>
    <mergeCell ref="L5:L7"/>
    <mergeCell ref="M5:M7"/>
    <mergeCell ref="N5:N7"/>
    <mergeCell ref="AO5:AO7"/>
    <mergeCell ref="AP5:AP7"/>
    <mergeCell ref="P3:P6"/>
    <mergeCell ref="AA5:AA6"/>
    <mergeCell ref="W3:W7"/>
    <mergeCell ref="Q3:R4"/>
    <mergeCell ref="T4:T6"/>
    <mergeCell ref="X3:X6"/>
    <mergeCell ref="Y3:Z4"/>
    <mergeCell ref="Y5:Y6"/>
    <mergeCell ref="BT3:BY4"/>
    <mergeCell ref="BT5:BT7"/>
    <mergeCell ref="BM3:BM7"/>
    <mergeCell ref="AK3:AK7"/>
    <mergeCell ref="AX3:AX7"/>
    <mergeCell ref="BI5:BI7"/>
    <mergeCell ref="AL3:AQ4"/>
    <mergeCell ref="AL5:AL7"/>
    <mergeCell ref="AM5:AM7"/>
    <mergeCell ref="AN5:AN7"/>
    <mergeCell ref="BN5:BN7"/>
    <mergeCell ref="BO5:BO7"/>
    <mergeCell ref="BP5:BP7"/>
    <mergeCell ref="BQ5:BQ7"/>
    <mergeCell ref="BR5:BR7"/>
    <mergeCell ref="BS5:BS7"/>
    <mergeCell ref="AV5:AV7"/>
    <mergeCell ref="AW5:AW7"/>
    <mergeCell ref="AZ4:AZ6"/>
    <mergeCell ref="AY4:AY6"/>
    <mergeCell ref="BD4:BD6"/>
    <mergeCell ref="BA4:BA6"/>
    <mergeCell ref="CB3:CB7"/>
    <mergeCell ref="CC3:CI4"/>
    <mergeCell ref="CH5:CH7"/>
    <mergeCell ref="CX5:CX7"/>
    <mergeCell ref="CY5:CY7"/>
    <mergeCell ref="CF5:CF7"/>
    <mergeCell ref="CN5:CN7"/>
    <mergeCell ref="CU5:CU7"/>
    <mergeCell ref="CP3:CP7"/>
    <mergeCell ref="CJ3:CO4"/>
    <mergeCell ref="CJ5:CJ7"/>
    <mergeCell ref="CL5:CL7"/>
    <mergeCell ref="CK5:CK7"/>
    <mergeCell ref="CW5:CW7"/>
    <mergeCell ref="CM5:CM7"/>
    <mergeCell ref="CQ3:CV4"/>
    <mergeCell ref="CQ5:CQ7"/>
    <mergeCell ref="CS5:CS7"/>
    <mergeCell ref="CR5:CR7"/>
    <mergeCell ref="CT5:CT7"/>
    <mergeCell ref="DW5:DW7"/>
    <mergeCell ref="DX5:DX7"/>
    <mergeCell ref="DY5:DY7"/>
    <mergeCell ref="DZ5:DZ7"/>
    <mergeCell ref="ED3:ED7"/>
    <mergeCell ref="EG5:EG7"/>
    <mergeCell ref="CC5:CC7"/>
    <mergeCell ref="CE5:CE7"/>
    <mergeCell ref="CD5:CD7"/>
    <mergeCell ref="CI5:CI7"/>
    <mergeCell ref="DJ3:DO4"/>
    <mergeCell ref="DJ5:DJ7"/>
    <mergeCell ref="DK5:DK7"/>
    <mergeCell ref="DL5:DL7"/>
    <mergeCell ref="DM5:DM7"/>
    <mergeCell ref="DN5:DN7"/>
    <mergeCell ref="DO5:DO7"/>
    <mergeCell ref="DP3:DP7"/>
    <mergeCell ref="EK3:EM4"/>
    <mergeCell ref="EH5:EH7"/>
    <mergeCell ref="EI5:EI7"/>
    <mergeCell ref="EJ5:EJ7"/>
    <mergeCell ref="EH3:EJ4"/>
    <mergeCell ref="DC3:DC7"/>
    <mergeCell ref="EE5:EE7"/>
    <mergeCell ref="EF5:EF7"/>
    <mergeCell ref="DU5:DU7"/>
    <mergeCell ref="EA5:EA7"/>
    <mergeCell ref="EK5:EK7"/>
    <mergeCell ref="EL5:EL7"/>
    <mergeCell ref="EM5:EM7"/>
    <mergeCell ref="DH5:DH7"/>
    <mergeCell ref="DT5:DT7"/>
    <mergeCell ref="DV5:DV7"/>
    <mergeCell ref="DW3:EC4"/>
    <mergeCell ref="EC6:EC7"/>
    <mergeCell ref="DQ3:DV4"/>
    <mergeCell ref="DQ5:DQ7"/>
    <mergeCell ref="DR5:DR7"/>
    <mergeCell ref="DS5:DS7"/>
    <mergeCell ref="EB5:EB7"/>
    <mergeCell ref="EE3:EG4"/>
    <mergeCell ref="ET3:EV4"/>
    <mergeCell ref="EQ5:EQ7"/>
    <mergeCell ref="ER5:ER7"/>
    <mergeCell ref="ES5:ES7"/>
    <mergeCell ref="EQ3:ES4"/>
    <mergeCell ref="EN5:EN7"/>
    <mergeCell ref="EO5:EO7"/>
    <mergeCell ref="EP5:EP7"/>
    <mergeCell ref="EN3:EP4"/>
    <mergeCell ref="ET5:ET7"/>
    <mergeCell ref="EU5:EU7"/>
    <mergeCell ref="EV5:EV7"/>
    <mergeCell ref="AD3:AD7"/>
    <mergeCell ref="AE3:AE6"/>
    <mergeCell ref="AF3:AG4"/>
    <mergeCell ref="AH3:AH4"/>
    <mergeCell ref="CV5:CV7"/>
    <mergeCell ref="CO5:CO7"/>
    <mergeCell ref="CZ5:CZ7"/>
    <mergeCell ref="DB5:DB7"/>
    <mergeCell ref="DD3:DI4"/>
    <mergeCell ref="DD5:DD7"/>
    <mergeCell ref="DE5:DE7"/>
    <mergeCell ref="DF5:DF7"/>
    <mergeCell ref="DG5:DG7"/>
    <mergeCell ref="DI5:DI7"/>
    <mergeCell ref="DA5:DA7"/>
    <mergeCell ref="CW3:DB4"/>
    <mergeCell ref="AQ5:AQ7"/>
    <mergeCell ref="BE3:BJ4"/>
    <mergeCell ref="BE5:BE7"/>
    <mergeCell ref="BF5:BF7"/>
    <mergeCell ref="BG5:BG7"/>
    <mergeCell ref="BH5:BH7"/>
    <mergeCell ref="BJ5:BJ7"/>
    <mergeCell ref="BN3:BS4"/>
    <mergeCell ref="G5:G7"/>
    <mergeCell ref="H5:H7"/>
    <mergeCell ref="I5:I7"/>
    <mergeCell ref="J5:J7"/>
    <mergeCell ref="K5:K7"/>
    <mergeCell ref="F3:O4"/>
    <mergeCell ref="BB4:BB6"/>
    <mergeCell ref="CG5:CG7"/>
    <mergeCell ref="AI3:AJ4"/>
    <mergeCell ref="AF5:AF6"/>
    <mergeCell ref="AG5:AG6"/>
    <mergeCell ref="AH5:AH6"/>
    <mergeCell ref="AI5:AI6"/>
    <mergeCell ref="AJ5:AJ6"/>
    <mergeCell ref="BU5:BU7"/>
    <mergeCell ref="BV5:BV7"/>
    <mergeCell ref="AR3:AW4"/>
    <mergeCell ref="AR5:AR7"/>
    <mergeCell ref="AS5:AS7"/>
    <mergeCell ref="AT5:AT7"/>
    <mergeCell ref="AU5:AU7"/>
    <mergeCell ref="BW5:BW7"/>
    <mergeCell ref="BY5:BY7"/>
    <mergeCell ref="BX5:BX7"/>
  </mergeCells>
  <phoneticPr fontId="2"/>
  <printOptions horizontalCentered="1" verticalCentered="1"/>
  <pageMargins left="0.23622047244094491" right="0.23622047244094491" top="0.74803149606299213" bottom="0.74803149606299213" header="0.31496062992125984" footer="0.31496062992125984"/>
  <pageSetup paperSize="9" scale="59" orientation="landscape" r:id="rId1"/>
  <headerFooter alignWithMargins="0">
    <oddFooter>&amp;C-  &amp;P+1  -</oddFooter>
  </headerFooter>
  <colBreaks count="9" manualBreakCount="9">
    <brk id="21" max="33" man="1"/>
    <brk id="36" max="1048575" man="1"/>
    <brk id="49" max="1048575" man="1"/>
    <brk id="63" max="33" man="1"/>
    <brk id="78" max="33" man="1"/>
    <brk id="93" max="1048575" man="1"/>
    <brk id="106" max="1048575" man="1"/>
    <brk id="119" max="36" man="1"/>
    <brk id="133"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GH52"/>
  <sheetViews>
    <sheetView showGridLines="0" view="pageBreakPreview" topLeftCell="A2" zoomScale="90" zoomScaleNormal="130" zoomScaleSheetLayoutView="90" workbookViewId="0">
      <selection activeCell="FM1" sqref="FM1"/>
    </sheetView>
  </sheetViews>
  <sheetFormatPr defaultColWidth="9" defaultRowHeight="13.5" x14ac:dyDescent="0.15"/>
  <cols>
    <col min="1" max="1" width="6" style="3" customWidth="1"/>
    <col min="2" max="2" width="13.625" style="3" customWidth="1"/>
    <col min="3" max="10" width="12" style="3" customWidth="1"/>
    <col min="11" max="11" width="13.625" style="3" customWidth="1"/>
    <col min="12" max="23" width="12.875" style="3" customWidth="1"/>
    <col min="24" max="24" width="13.625" style="3" customWidth="1"/>
    <col min="25" max="26" width="12.875" style="3" customWidth="1"/>
    <col min="27" max="27" width="17.5" style="3" customWidth="1"/>
    <col min="28" max="28" width="13.375" style="3" customWidth="1"/>
    <col min="29" max="29" width="12.875" style="3" customWidth="1"/>
    <col min="30" max="39" width="11.625" style="3" customWidth="1"/>
    <col min="40" max="40" width="13.625" style="3" customWidth="1"/>
    <col min="41" max="46" width="12.875" style="3" customWidth="1"/>
    <col min="47" max="50" width="13.75" style="3" customWidth="1"/>
    <col min="51" max="51" width="13.25" style="3" customWidth="1"/>
    <col min="52" max="52" width="13.625" style="3" customWidth="1"/>
    <col min="53" max="54" width="11.375" style="3" customWidth="1"/>
    <col min="55" max="56" width="12.125" style="3" customWidth="1"/>
    <col min="57" max="57" width="12.25" style="3" customWidth="1"/>
    <col min="58" max="62" width="12.125" style="3" customWidth="1"/>
    <col min="63" max="68" width="12.125" style="5" customWidth="1"/>
    <col min="69" max="69" width="13.625" style="5" customWidth="1"/>
    <col min="70" max="74" width="12.875" style="3" customWidth="1"/>
    <col min="75" max="75" width="1.625" style="3" customWidth="1"/>
    <col min="76" max="76" width="13.625" style="3" customWidth="1"/>
    <col min="77" max="88" width="12.875" style="3" customWidth="1"/>
    <col min="89" max="90" width="1.625" style="3" customWidth="1"/>
    <col min="91" max="91" width="13.625" style="3" customWidth="1"/>
    <col min="92" max="96" width="12.875" style="3" customWidth="1"/>
    <col min="97" max="101" width="13.625" style="3" customWidth="1"/>
    <col min="102" max="114" width="11.625" style="3" customWidth="1"/>
    <col min="115" max="117" width="11.375" style="3" customWidth="1"/>
    <col min="118" max="118" width="13.625" style="3" customWidth="1"/>
    <col min="119" max="131" width="12.875" style="3" customWidth="1"/>
    <col min="132" max="132" width="3.25" style="3" customWidth="1"/>
    <col min="133" max="133" width="13.625" style="3" customWidth="1"/>
    <col min="134" max="146" width="12.875" style="3" customWidth="1"/>
    <col min="147" max="147" width="13.625" style="3" customWidth="1"/>
    <col min="148" max="151" width="12.875" style="3" customWidth="1"/>
    <col min="152" max="153" width="14.125" style="3" customWidth="1"/>
    <col min="154" max="154" width="12.875" style="3" customWidth="1"/>
    <col min="155" max="155" width="13.625" style="3" customWidth="1"/>
    <col min="156" max="166" width="12.875" style="3" customWidth="1"/>
    <col min="167" max="167" width="32.625" style="3" customWidth="1"/>
    <col min="168" max="168" width="1.625" style="3" customWidth="1"/>
    <col min="169" max="169" width="13.625" style="3" customWidth="1"/>
    <col min="170" max="173" width="12.875" style="3" customWidth="1"/>
    <col min="174" max="16384" width="9" style="3"/>
  </cols>
  <sheetData>
    <row r="1" spans="2:190" s="17" customFormat="1" ht="92.25" hidden="1" customHeight="1" x14ac:dyDescent="0.15">
      <c r="B1" s="171" t="s">
        <v>184</v>
      </c>
      <c r="C1" s="172" t="s">
        <v>103</v>
      </c>
      <c r="D1" s="172" t="s">
        <v>104</v>
      </c>
      <c r="E1" s="172" t="s">
        <v>102</v>
      </c>
      <c r="F1" s="172" t="s">
        <v>105</v>
      </c>
      <c r="G1" s="172" t="s">
        <v>106</v>
      </c>
      <c r="H1" s="172" t="s">
        <v>107</v>
      </c>
      <c r="I1" s="172"/>
      <c r="J1" s="173" t="s">
        <v>108</v>
      </c>
      <c r="K1" s="171" t="s">
        <v>184</v>
      </c>
      <c r="L1" s="174" t="s">
        <v>103</v>
      </c>
      <c r="M1" s="174" t="s">
        <v>104</v>
      </c>
      <c r="N1" s="174" t="s">
        <v>102</v>
      </c>
      <c r="O1" s="174" t="s">
        <v>109</v>
      </c>
      <c r="P1" s="174" t="s">
        <v>110</v>
      </c>
      <c r="Q1" s="174" t="s">
        <v>111</v>
      </c>
      <c r="R1" s="175" t="s">
        <v>103</v>
      </c>
      <c r="S1" s="175" t="s">
        <v>104</v>
      </c>
      <c r="T1" s="175" t="s">
        <v>102</v>
      </c>
      <c r="U1" s="175" t="s">
        <v>109</v>
      </c>
      <c r="V1" s="175" t="s">
        <v>110</v>
      </c>
      <c r="W1" s="175" t="s">
        <v>111</v>
      </c>
      <c r="X1" s="175"/>
      <c r="Y1" s="176" t="s">
        <v>112</v>
      </c>
      <c r="Z1" s="176" t="s">
        <v>113</v>
      </c>
      <c r="AA1" s="176"/>
      <c r="AB1" s="176" t="s">
        <v>114</v>
      </c>
      <c r="AC1" s="176" t="s">
        <v>115</v>
      </c>
      <c r="AD1" s="176" t="s">
        <v>116</v>
      </c>
      <c r="AE1" s="176"/>
      <c r="AF1" s="176" t="s">
        <v>117</v>
      </c>
      <c r="AG1" s="176"/>
      <c r="AH1" s="176"/>
      <c r="AI1" s="176"/>
      <c r="AJ1" s="176" t="s">
        <v>118</v>
      </c>
      <c r="AK1" s="176" t="s">
        <v>119</v>
      </c>
      <c r="AL1" s="7" t="s">
        <v>120</v>
      </c>
      <c r="AM1" s="7" t="s">
        <v>121</v>
      </c>
      <c r="AN1" s="7"/>
      <c r="AO1" s="7" t="s">
        <v>122</v>
      </c>
      <c r="AP1" s="7" t="s">
        <v>123</v>
      </c>
      <c r="AQ1" s="7" t="s">
        <v>124</v>
      </c>
      <c r="AR1" s="177" t="s">
        <v>125</v>
      </c>
      <c r="AS1" s="177" t="s">
        <v>126</v>
      </c>
      <c r="AT1" s="177" t="s">
        <v>127</v>
      </c>
      <c r="AU1" s="177" t="s">
        <v>128</v>
      </c>
      <c r="AV1" s="178" t="s">
        <v>129</v>
      </c>
      <c r="AW1" s="178" t="s">
        <v>130</v>
      </c>
      <c r="AX1" s="178" t="s">
        <v>131</v>
      </c>
      <c r="AY1" s="8" t="s">
        <v>132</v>
      </c>
      <c r="AZ1" s="8"/>
      <c r="BA1" s="179" t="s">
        <v>133</v>
      </c>
      <c r="BB1" s="179" t="s">
        <v>134</v>
      </c>
      <c r="BC1" s="179" t="s">
        <v>135</v>
      </c>
      <c r="BD1" s="179" t="s">
        <v>136</v>
      </c>
      <c r="BE1" s="179" t="s">
        <v>137</v>
      </c>
      <c r="BF1" s="179" t="s">
        <v>138</v>
      </c>
      <c r="BG1" s="180" t="s">
        <v>139</v>
      </c>
      <c r="BH1" s="180" t="s">
        <v>140</v>
      </c>
      <c r="BI1" s="180" t="s">
        <v>141</v>
      </c>
      <c r="BJ1" s="180" t="s">
        <v>142</v>
      </c>
      <c r="BK1" s="180" t="s">
        <v>143</v>
      </c>
      <c r="BL1" s="180"/>
      <c r="BM1" s="180" t="s">
        <v>144</v>
      </c>
      <c r="BN1" s="181" t="s">
        <v>11</v>
      </c>
      <c r="BO1" s="182"/>
      <c r="BP1" s="182"/>
      <c r="BQ1" s="182"/>
      <c r="BR1" s="183" t="s">
        <v>145</v>
      </c>
      <c r="BS1" s="183" t="s">
        <v>146</v>
      </c>
      <c r="BT1" s="4"/>
      <c r="BU1" s="1"/>
      <c r="BV1" s="1"/>
      <c r="BW1" s="1"/>
      <c r="BX1" s="184"/>
      <c r="BY1" s="185" t="s">
        <v>145</v>
      </c>
      <c r="BZ1" s="185" t="s">
        <v>147</v>
      </c>
      <c r="CA1" s="185" t="s">
        <v>148</v>
      </c>
      <c r="CB1" s="185" t="s">
        <v>149</v>
      </c>
      <c r="CC1" s="185" t="s">
        <v>150</v>
      </c>
      <c r="CD1" s="185" t="s">
        <v>151</v>
      </c>
      <c r="CE1" s="185" t="s">
        <v>152</v>
      </c>
      <c r="CF1" s="9" t="s">
        <v>153</v>
      </c>
      <c r="CG1" s="9" t="s">
        <v>154</v>
      </c>
      <c r="CH1" s="9" t="s">
        <v>155</v>
      </c>
      <c r="CI1" s="9" t="s">
        <v>156</v>
      </c>
      <c r="CJ1" s="9" t="s">
        <v>157</v>
      </c>
      <c r="CK1" s="9"/>
      <c r="CL1" s="9"/>
      <c r="CM1" s="9"/>
      <c r="CN1" s="10" t="s">
        <v>158</v>
      </c>
      <c r="CO1" s="10" t="s">
        <v>159</v>
      </c>
      <c r="CP1" s="10" t="s">
        <v>160</v>
      </c>
      <c r="CQ1" s="10" t="s">
        <v>161</v>
      </c>
      <c r="CR1" s="10" t="s">
        <v>162</v>
      </c>
      <c r="CS1" s="10" t="s">
        <v>163</v>
      </c>
      <c r="CT1" s="10" t="s">
        <v>164</v>
      </c>
      <c r="CU1" s="10" t="s">
        <v>165</v>
      </c>
      <c r="CV1" s="10" t="s">
        <v>166</v>
      </c>
      <c r="CW1" s="10"/>
      <c r="CX1" s="186" t="s">
        <v>167</v>
      </c>
      <c r="CY1" s="186" t="s">
        <v>168</v>
      </c>
      <c r="CZ1" s="186" t="s">
        <v>169</v>
      </c>
      <c r="DA1" s="186" t="s">
        <v>170</v>
      </c>
      <c r="DB1" s="186" t="s">
        <v>171</v>
      </c>
      <c r="DC1" s="186" t="s">
        <v>171</v>
      </c>
      <c r="DD1" s="186" t="s">
        <v>172</v>
      </c>
      <c r="DE1" s="186" t="s">
        <v>172</v>
      </c>
      <c r="DF1" s="186" t="s">
        <v>173</v>
      </c>
      <c r="DG1" s="187" t="s">
        <v>174</v>
      </c>
      <c r="DH1" s="187" t="s">
        <v>175</v>
      </c>
      <c r="DI1" s="187" t="s">
        <v>176</v>
      </c>
      <c r="DJ1" s="187" t="s">
        <v>177</v>
      </c>
      <c r="DK1" s="187"/>
      <c r="DL1" s="187"/>
      <c r="DM1" s="187"/>
      <c r="DN1" s="187"/>
      <c r="DO1" s="11" t="s">
        <v>178</v>
      </c>
      <c r="DP1" s="11" t="s">
        <v>178</v>
      </c>
      <c r="DQ1" s="11"/>
      <c r="DR1" s="11" t="s">
        <v>178</v>
      </c>
      <c r="DS1" s="11" t="s">
        <v>178</v>
      </c>
      <c r="DT1" s="11" t="s">
        <v>178</v>
      </c>
      <c r="DU1" s="11" t="s">
        <v>178</v>
      </c>
      <c r="DV1" s="11" t="s">
        <v>178</v>
      </c>
      <c r="DW1" s="11" t="s">
        <v>178</v>
      </c>
      <c r="DX1" s="11"/>
      <c r="DY1" s="11"/>
      <c r="DZ1" s="11"/>
      <c r="EA1" s="11"/>
      <c r="EB1" s="11"/>
      <c r="EC1" s="11"/>
      <c r="ED1" s="11" t="s">
        <v>178</v>
      </c>
      <c r="EE1" s="11" t="s">
        <v>178</v>
      </c>
      <c r="EF1" s="11" t="s">
        <v>178</v>
      </c>
      <c r="EG1" s="11" t="s">
        <v>178</v>
      </c>
      <c r="EH1" s="11" t="s">
        <v>178</v>
      </c>
      <c r="EI1" s="11" t="s">
        <v>178</v>
      </c>
      <c r="EJ1" s="11" t="s">
        <v>178</v>
      </c>
      <c r="EK1" s="11" t="s">
        <v>178</v>
      </c>
      <c r="EL1" s="11"/>
      <c r="EM1" s="11"/>
      <c r="EN1" s="11"/>
      <c r="EO1" s="11"/>
      <c r="EP1" s="11"/>
      <c r="EQ1" s="11"/>
      <c r="ER1" s="11"/>
      <c r="ES1" s="11"/>
      <c r="ET1" s="11"/>
      <c r="EU1" s="11"/>
      <c r="EV1" s="11"/>
      <c r="EW1" s="11"/>
      <c r="EX1" s="11"/>
      <c r="EY1" s="11"/>
      <c r="EZ1" s="11"/>
      <c r="FA1" s="11"/>
      <c r="FB1" s="11"/>
      <c r="FC1" s="11"/>
      <c r="FD1" s="11" t="s">
        <v>178</v>
      </c>
      <c r="FE1" s="11" t="s">
        <v>178</v>
      </c>
      <c r="FF1" s="11" t="s">
        <v>178</v>
      </c>
      <c r="FG1" s="11" t="s">
        <v>178</v>
      </c>
      <c r="FH1" s="11" t="s">
        <v>178</v>
      </c>
      <c r="FI1" s="11" t="s">
        <v>179</v>
      </c>
      <c r="FJ1" s="11"/>
      <c r="FK1" s="11"/>
      <c r="FL1" s="11"/>
      <c r="FM1" s="11"/>
      <c r="FN1" s="188" t="s">
        <v>180</v>
      </c>
      <c r="FO1" s="189" t="s">
        <v>181</v>
      </c>
      <c r="FP1" s="189" t="s">
        <v>182</v>
      </c>
      <c r="FQ1" s="189" t="s">
        <v>182</v>
      </c>
    </row>
    <row r="2" spans="2:190" s="17" customFormat="1" ht="22.5" customHeight="1" x14ac:dyDescent="0.15">
      <c r="B2" s="141" t="s">
        <v>738</v>
      </c>
      <c r="C2" s="190"/>
      <c r="D2" s="190"/>
      <c r="E2" s="190"/>
      <c r="F2" s="190"/>
      <c r="G2" s="190"/>
      <c r="H2" s="190"/>
      <c r="I2" s="190"/>
      <c r="J2" s="191"/>
      <c r="K2" s="141" t="s">
        <v>739</v>
      </c>
      <c r="L2" s="192"/>
      <c r="M2" s="192"/>
      <c r="N2" s="192"/>
      <c r="O2" s="192"/>
      <c r="P2" s="192"/>
      <c r="Q2" s="192"/>
      <c r="R2" s="193"/>
      <c r="S2" s="193"/>
      <c r="T2" s="193"/>
      <c r="U2" s="193"/>
      <c r="V2" s="193"/>
      <c r="W2" s="193"/>
      <c r="X2" s="141" t="s">
        <v>740</v>
      </c>
      <c r="Y2" s="194"/>
      <c r="Z2" s="194"/>
      <c r="AA2" s="194"/>
      <c r="AB2" s="194"/>
      <c r="AC2" s="194"/>
      <c r="AD2" s="194"/>
      <c r="AE2" s="194"/>
      <c r="AF2" s="194"/>
      <c r="AG2" s="194"/>
      <c r="AH2" s="194"/>
      <c r="AI2" s="194"/>
      <c r="AJ2" s="194"/>
      <c r="AK2" s="194"/>
      <c r="AL2" s="195"/>
      <c r="AM2" s="195"/>
      <c r="AN2" s="141" t="s">
        <v>741</v>
      </c>
      <c r="AO2" s="195"/>
      <c r="AP2" s="195"/>
      <c r="AQ2" s="195"/>
      <c r="AR2" s="196"/>
      <c r="AS2" s="196"/>
      <c r="AT2" s="196"/>
      <c r="AU2" s="196"/>
      <c r="AV2" s="197"/>
      <c r="AW2" s="197"/>
      <c r="AX2" s="197"/>
      <c r="AY2" s="198"/>
      <c r="AZ2" s="141" t="s">
        <v>741</v>
      </c>
      <c r="BA2" s="199"/>
      <c r="BB2" s="199"/>
      <c r="BC2" s="199"/>
      <c r="BD2" s="199"/>
      <c r="BE2" s="199"/>
      <c r="BF2" s="199"/>
      <c r="BG2" s="200"/>
      <c r="BH2" s="200"/>
      <c r="BI2" s="200"/>
      <c r="BJ2" s="200"/>
      <c r="BK2" s="200"/>
      <c r="BL2" s="200"/>
      <c r="BM2" s="200"/>
      <c r="BN2" s="182"/>
      <c r="BO2" s="182"/>
      <c r="BP2" s="182"/>
      <c r="BQ2" s="150" t="s">
        <v>747</v>
      </c>
      <c r="BR2" s="93"/>
      <c r="BS2" s="93"/>
      <c r="BT2" s="110"/>
      <c r="BU2" s="110"/>
      <c r="BV2" s="110"/>
      <c r="BW2" s="110"/>
      <c r="BX2" s="141" t="s">
        <v>742</v>
      </c>
      <c r="BY2" s="201"/>
      <c r="BZ2" s="201"/>
      <c r="CA2" s="201"/>
      <c r="CB2" s="201"/>
      <c r="CC2" s="201"/>
      <c r="CD2" s="201"/>
      <c r="CE2" s="201"/>
      <c r="CF2" s="19"/>
      <c r="CG2" s="19"/>
      <c r="CH2" s="19"/>
      <c r="CI2" s="19"/>
      <c r="CJ2" s="19"/>
      <c r="CK2" s="19"/>
      <c r="CL2" s="19"/>
      <c r="CM2" s="141" t="s">
        <v>743</v>
      </c>
      <c r="CN2" s="202"/>
      <c r="CO2" s="202"/>
      <c r="CP2" s="202"/>
      <c r="CQ2" s="202"/>
      <c r="CR2" s="202"/>
      <c r="CS2" s="202"/>
      <c r="CT2" s="202"/>
      <c r="CU2" s="202"/>
      <c r="CV2" s="202"/>
      <c r="CW2" s="141" t="s">
        <v>771</v>
      </c>
      <c r="CX2" s="203"/>
      <c r="CY2" s="203"/>
      <c r="CZ2" s="203"/>
      <c r="DA2" s="203"/>
      <c r="DB2" s="203"/>
      <c r="DC2" s="203"/>
      <c r="DD2" s="203"/>
      <c r="DE2" s="203"/>
      <c r="DF2" s="203"/>
      <c r="DG2" s="204"/>
      <c r="DH2" s="204"/>
      <c r="DI2" s="204"/>
      <c r="DJ2" s="204"/>
      <c r="DK2" s="204"/>
      <c r="DL2" s="204"/>
      <c r="DM2" s="204"/>
      <c r="DN2" s="141" t="s">
        <v>744</v>
      </c>
      <c r="DO2" s="2"/>
      <c r="DP2" s="2"/>
      <c r="DQ2" s="2"/>
      <c r="DR2" s="2"/>
      <c r="DS2" s="2"/>
      <c r="DT2" s="2"/>
      <c r="DU2" s="2"/>
      <c r="DV2" s="2"/>
      <c r="DW2" s="2"/>
      <c r="DX2" s="2"/>
      <c r="DY2" s="2"/>
      <c r="DZ2" s="2"/>
      <c r="EA2" s="2"/>
      <c r="EB2" s="2"/>
      <c r="EC2" s="141" t="s">
        <v>745</v>
      </c>
      <c r="ED2" s="2"/>
      <c r="EE2" s="2"/>
      <c r="EF2" s="2"/>
      <c r="EG2" s="2"/>
      <c r="EH2" s="2"/>
      <c r="EI2" s="2"/>
      <c r="EJ2" s="2"/>
      <c r="EK2" s="2"/>
      <c r="EL2" s="2"/>
      <c r="EM2" s="2"/>
      <c r="EN2" s="2"/>
      <c r="EO2" s="2"/>
      <c r="EP2" s="2"/>
      <c r="EQ2" s="141" t="s">
        <v>746</v>
      </c>
      <c r="ER2" s="2"/>
      <c r="ES2" s="2"/>
      <c r="ET2" s="2"/>
      <c r="EU2" s="2"/>
      <c r="EV2" s="2"/>
      <c r="EW2" s="2"/>
      <c r="EX2" s="2"/>
      <c r="EY2" s="141" t="s">
        <v>746</v>
      </c>
      <c r="EZ2" s="2"/>
      <c r="FA2" s="2"/>
      <c r="FB2" s="2"/>
      <c r="FC2" s="2"/>
      <c r="FD2" s="2"/>
      <c r="FE2" s="2"/>
      <c r="FF2" s="2"/>
      <c r="FG2" s="2"/>
      <c r="FH2" s="2"/>
      <c r="FI2" s="2"/>
      <c r="FJ2" s="2"/>
      <c r="FK2" s="2"/>
      <c r="FL2" s="2"/>
      <c r="FM2" s="141" t="s">
        <v>749</v>
      </c>
      <c r="FN2" s="205"/>
      <c r="FO2" s="206"/>
      <c r="FP2" s="206"/>
      <c r="FQ2" s="206"/>
    </row>
    <row r="3" spans="2:190" ht="22.5" customHeight="1" thickBot="1" x14ac:dyDescent="0.2">
      <c r="AM3" s="96" t="s">
        <v>362</v>
      </c>
      <c r="AY3" s="14" t="s">
        <v>215</v>
      </c>
      <c r="BG3" s="14"/>
      <c r="BK3" s="3"/>
      <c r="BL3" s="3"/>
      <c r="BM3" s="3"/>
      <c r="CB3" s="14"/>
      <c r="CD3" s="5"/>
      <c r="CF3" s="5"/>
      <c r="CG3" s="5"/>
      <c r="CH3" s="5"/>
      <c r="CJ3" s="14" t="s">
        <v>245</v>
      </c>
      <c r="CK3" s="14"/>
      <c r="CL3" s="14"/>
      <c r="CQ3" s="14"/>
      <c r="CU3" s="5"/>
      <c r="DG3" s="14"/>
      <c r="EA3" s="14" t="s">
        <v>268</v>
      </c>
      <c r="EG3" s="14"/>
      <c r="EK3" s="14"/>
      <c r="EL3" s="14"/>
      <c r="EM3" s="14"/>
      <c r="EN3" s="14"/>
      <c r="EO3" s="286" t="s">
        <v>268</v>
      </c>
      <c r="EP3" s="14"/>
      <c r="ER3" s="14"/>
      <c r="ES3" s="14"/>
      <c r="ET3" s="14"/>
      <c r="EU3" s="14"/>
      <c r="EV3" s="14"/>
      <c r="EW3" s="286" t="s">
        <v>697</v>
      </c>
      <c r="EX3" s="14"/>
      <c r="EZ3" s="14"/>
      <c r="FA3" s="14"/>
      <c r="FB3" s="14"/>
      <c r="FC3" s="14"/>
      <c r="FF3" s="14" t="s">
        <v>268</v>
      </c>
      <c r="FP3" s="14"/>
      <c r="FQ3" s="14" t="s">
        <v>209</v>
      </c>
      <c r="GB3" s="14"/>
      <c r="GH3" s="14"/>
    </row>
    <row r="4" spans="2:190" s="17" customFormat="1" ht="14.25" customHeight="1" x14ac:dyDescent="0.15">
      <c r="B4" s="838" t="s">
        <v>185</v>
      </c>
      <c r="C4" s="871" t="s">
        <v>326</v>
      </c>
      <c r="D4" s="871"/>
      <c r="E4" s="872"/>
      <c r="F4" s="855" t="s">
        <v>6</v>
      </c>
      <c r="G4" s="855" t="s">
        <v>12</v>
      </c>
      <c r="H4" s="855" t="s">
        <v>13</v>
      </c>
      <c r="I4" s="855" t="s">
        <v>640</v>
      </c>
      <c r="J4" s="207"/>
      <c r="K4" s="838" t="s">
        <v>185</v>
      </c>
      <c r="L4" s="616" t="s">
        <v>2</v>
      </c>
      <c r="M4" s="616"/>
      <c r="N4" s="616"/>
      <c r="O4" s="616"/>
      <c r="P4" s="616"/>
      <c r="Q4" s="889"/>
      <c r="R4" s="877" t="s">
        <v>217</v>
      </c>
      <c r="S4" s="878"/>
      <c r="T4" s="878"/>
      <c r="U4" s="878"/>
      <c r="V4" s="878"/>
      <c r="W4" s="879"/>
      <c r="X4" s="838" t="s">
        <v>185</v>
      </c>
      <c r="Y4" s="800" t="s">
        <v>371</v>
      </c>
      <c r="Z4" s="801"/>
      <c r="AA4" s="801"/>
      <c r="AB4" s="801"/>
      <c r="AC4" s="801"/>
      <c r="AD4" s="801"/>
      <c r="AE4" s="801"/>
      <c r="AF4" s="801"/>
      <c r="AG4" s="801"/>
      <c r="AH4" s="801"/>
      <c r="AI4" s="801"/>
      <c r="AJ4" s="801"/>
      <c r="AK4" s="801"/>
      <c r="AL4" s="801"/>
      <c r="AM4" s="802"/>
      <c r="AN4" s="939" t="s">
        <v>185</v>
      </c>
      <c r="AO4" s="951" t="s">
        <v>8</v>
      </c>
      <c r="AP4" s="616"/>
      <c r="AQ4" s="616"/>
      <c r="AR4" s="616"/>
      <c r="AS4" s="616"/>
      <c r="AT4" s="616"/>
      <c r="AU4" s="616"/>
      <c r="AV4" s="616"/>
      <c r="AW4" s="616"/>
      <c r="AX4" s="616"/>
      <c r="AY4" s="952"/>
      <c r="AZ4" s="899" t="s">
        <v>185</v>
      </c>
      <c r="BA4" s="834" t="s">
        <v>10</v>
      </c>
      <c r="BB4" s="834"/>
      <c r="BC4" s="834"/>
      <c r="BD4" s="834"/>
      <c r="BE4" s="956" t="s">
        <v>498</v>
      </c>
      <c r="BF4" s="792" t="s">
        <v>372</v>
      </c>
      <c r="BG4" s="793"/>
      <c r="BH4" s="792" t="s">
        <v>364</v>
      </c>
      <c r="BI4" s="792"/>
      <c r="BJ4" s="828" t="s">
        <v>373</v>
      </c>
      <c r="BK4" s="792"/>
      <c r="BL4" s="792"/>
      <c r="BM4" s="792"/>
      <c r="BN4" s="792"/>
      <c r="BO4" s="792"/>
      <c r="BP4" s="829"/>
      <c r="BQ4" s="838" t="s">
        <v>185</v>
      </c>
      <c r="BR4" s="918" t="s">
        <v>748</v>
      </c>
      <c r="BS4" s="919"/>
      <c r="BT4" s="111"/>
      <c r="BU4" s="111"/>
      <c r="BV4" s="111"/>
      <c r="BW4" s="111"/>
      <c r="BX4" s="936" t="s">
        <v>185</v>
      </c>
      <c r="BY4" s="821" t="s">
        <v>14</v>
      </c>
      <c r="BZ4" s="824" t="s">
        <v>15</v>
      </c>
      <c r="CA4" s="825"/>
      <c r="CB4" s="825"/>
      <c r="CC4" s="825"/>
      <c r="CD4" s="825"/>
      <c r="CE4" s="825"/>
      <c r="CF4" s="825"/>
      <c r="CG4" s="825"/>
      <c r="CH4" s="825"/>
      <c r="CI4" s="825"/>
      <c r="CJ4" s="825"/>
      <c r="CK4" s="112"/>
      <c r="CL4" s="113"/>
      <c r="CM4" s="838" t="s">
        <v>185</v>
      </c>
      <c r="CN4" s="853" t="s">
        <v>16</v>
      </c>
      <c r="CO4" s="847" t="s">
        <v>17</v>
      </c>
      <c r="CP4" s="848"/>
      <c r="CQ4" s="848"/>
      <c r="CR4" s="962"/>
      <c r="CS4" s="847" t="s">
        <v>512</v>
      </c>
      <c r="CT4" s="848"/>
      <c r="CU4" s="848"/>
      <c r="CV4" s="849"/>
      <c r="CW4" s="942" t="s">
        <v>185</v>
      </c>
      <c r="CX4" s="948" t="s">
        <v>18</v>
      </c>
      <c r="CY4" s="208"/>
      <c r="CZ4" s="917" t="s">
        <v>623</v>
      </c>
      <c r="DA4" s="209"/>
      <c r="DB4" s="974" t="s">
        <v>615</v>
      </c>
      <c r="DC4" s="974" t="s">
        <v>616</v>
      </c>
      <c r="DD4" s="986" t="s">
        <v>635</v>
      </c>
      <c r="DE4" s="974" t="s">
        <v>617</v>
      </c>
      <c r="DF4" s="917" t="s">
        <v>618</v>
      </c>
      <c r="DG4" s="991" t="s">
        <v>628</v>
      </c>
      <c r="DH4" s="210"/>
      <c r="DI4" s="210"/>
      <c r="DJ4" s="210"/>
      <c r="DK4" s="847" t="s">
        <v>639</v>
      </c>
      <c r="DL4" s="848"/>
      <c r="DM4" s="849"/>
      <c r="DN4" s="838" t="s">
        <v>185</v>
      </c>
      <c r="DO4" s="781" t="s">
        <v>253</v>
      </c>
      <c r="DP4" s="755"/>
      <c r="DQ4" s="755"/>
      <c r="DR4" s="755"/>
      <c r="DS4" s="755"/>
      <c r="DT4" s="971"/>
      <c r="DU4" s="758" t="s">
        <v>257</v>
      </c>
      <c r="DV4" s="755"/>
      <c r="DW4" s="755"/>
      <c r="DX4" s="755"/>
      <c r="DY4" s="755"/>
      <c r="DZ4" s="755"/>
      <c r="EA4" s="759"/>
      <c r="EB4" s="114"/>
      <c r="EC4" s="977" t="s">
        <v>185</v>
      </c>
      <c r="ED4" s="781" t="s">
        <v>527</v>
      </c>
      <c r="EE4" s="755"/>
      <c r="EF4" s="755"/>
      <c r="EG4" s="755"/>
      <c r="EH4" s="754" t="s">
        <v>527</v>
      </c>
      <c r="EI4" s="755"/>
      <c r="EJ4" s="755"/>
      <c r="EK4" s="755"/>
      <c r="EL4" s="754" t="s">
        <v>527</v>
      </c>
      <c r="EM4" s="755"/>
      <c r="EN4" s="755"/>
      <c r="EO4" s="759"/>
      <c r="EP4" s="114"/>
      <c r="EQ4" s="778" t="s">
        <v>185</v>
      </c>
      <c r="ER4" s="781" t="s">
        <v>527</v>
      </c>
      <c r="ES4" s="755"/>
      <c r="ET4" s="755"/>
      <c r="EU4" s="755"/>
      <c r="EV4" s="754" t="s">
        <v>527</v>
      </c>
      <c r="EW4" s="994" t="s">
        <v>528</v>
      </c>
      <c r="EX4" s="114"/>
      <c r="EY4" s="778" t="s">
        <v>185</v>
      </c>
      <c r="EZ4" s="781" t="s">
        <v>527</v>
      </c>
      <c r="FA4" s="755"/>
      <c r="FB4" s="755"/>
      <c r="FC4" s="1004"/>
      <c r="FD4" s="754" t="s">
        <v>527</v>
      </c>
      <c r="FE4" s="755"/>
      <c r="FF4" s="755"/>
      <c r="FG4" s="999" t="s">
        <v>269</v>
      </c>
      <c r="FH4" s="754" t="s">
        <v>270</v>
      </c>
      <c r="FI4" s="759"/>
      <c r="FJ4" s="115"/>
      <c r="FK4" s="114"/>
      <c r="FL4" s="116"/>
      <c r="FM4" s="838" t="s">
        <v>185</v>
      </c>
      <c r="FN4" s="1016" t="s">
        <v>274</v>
      </c>
      <c r="FO4" s="1011" t="s">
        <v>275</v>
      </c>
      <c r="FP4" s="1011" t="s">
        <v>182</v>
      </c>
      <c r="FQ4" s="996" t="s">
        <v>501</v>
      </c>
      <c r="FR4" s="117"/>
    </row>
    <row r="5" spans="2:190" s="17" customFormat="1" ht="14.25" customHeight="1" x14ac:dyDescent="0.15">
      <c r="B5" s="839"/>
      <c r="C5" s="873"/>
      <c r="D5" s="873"/>
      <c r="E5" s="874"/>
      <c r="F5" s="856"/>
      <c r="G5" s="856"/>
      <c r="H5" s="856"/>
      <c r="I5" s="856"/>
      <c r="J5" s="211" t="s">
        <v>1</v>
      </c>
      <c r="K5" s="839"/>
      <c r="L5" s="893" t="s">
        <v>3</v>
      </c>
      <c r="M5" s="893"/>
      <c r="N5" s="894"/>
      <c r="O5" s="885" t="s">
        <v>19</v>
      </c>
      <c r="P5" s="885" t="s">
        <v>20</v>
      </c>
      <c r="Q5" s="885" t="s">
        <v>21</v>
      </c>
      <c r="R5" s="860" t="s">
        <v>3</v>
      </c>
      <c r="S5" s="893"/>
      <c r="T5" s="893"/>
      <c r="U5" s="885" t="s">
        <v>19</v>
      </c>
      <c r="V5" s="885" t="s">
        <v>20</v>
      </c>
      <c r="W5" s="887" t="s">
        <v>21</v>
      </c>
      <c r="X5" s="839"/>
      <c r="Y5" s="803"/>
      <c r="Z5" s="804"/>
      <c r="AA5" s="804"/>
      <c r="AB5" s="804"/>
      <c r="AC5" s="804"/>
      <c r="AD5" s="804"/>
      <c r="AE5" s="804"/>
      <c r="AF5" s="804"/>
      <c r="AG5" s="804"/>
      <c r="AH5" s="804"/>
      <c r="AI5" s="804"/>
      <c r="AJ5" s="804"/>
      <c r="AK5" s="804"/>
      <c r="AL5" s="804"/>
      <c r="AM5" s="805"/>
      <c r="AN5" s="940"/>
      <c r="AO5" s="953"/>
      <c r="AP5" s="954"/>
      <c r="AQ5" s="954"/>
      <c r="AR5" s="954"/>
      <c r="AS5" s="954"/>
      <c r="AT5" s="954"/>
      <c r="AU5" s="954"/>
      <c r="AV5" s="954"/>
      <c r="AW5" s="954"/>
      <c r="AX5" s="954"/>
      <c r="AY5" s="955"/>
      <c r="AZ5" s="900"/>
      <c r="BA5" s="835"/>
      <c r="BB5" s="835"/>
      <c r="BC5" s="835"/>
      <c r="BD5" s="835"/>
      <c r="BE5" s="957"/>
      <c r="BF5" s="794"/>
      <c r="BG5" s="795"/>
      <c r="BH5" s="794"/>
      <c r="BI5" s="794"/>
      <c r="BJ5" s="830"/>
      <c r="BK5" s="831"/>
      <c r="BL5" s="831"/>
      <c r="BM5" s="831"/>
      <c r="BN5" s="831"/>
      <c r="BO5" s="832"/>
      <c r="BP5" s="833"/>
      <c r="BQ5" s="839"/>
      <c r="BR5" s="925" t="s">
        <v>22</v>
      </c>
      <c r="BS5" s="897" t="s">
        <v>23</v>
      </c>
      <c r="BT5" s="111"/>
      <c r="BU5" s="111"/>
      <c r="BV5" s="111"/>
      <c r="BW5" s="111"/>
      <c r="BX5" s="937"/>
      <c r="BY5" s="822"/>
      <c r="BZ5" s="826"/>
      <c r="CA5" s="827"/>
      <c r="CB5" s="827"/>
      <c r="CC5" s="827"/>
      <c r="CD5" s="827"/>
      <c r="CE5" s="827"/>
      <c r="CF5" s="827"/>
      <c r="CG5" s="827"/>
      <c r="CH5" s="827"/>
      <c r="CI5" s="827"/>
      <c r="CJ5" s="827"/>
      <c r="CK5" s="112"/>
      <c r="CL5" s="113"/>
      <c r="CM5" s="839"/>
      <c r="CN5" s="854"/>
      <c r="CO5" s="960"/>
      <c r="CP5" s="963"/>
      <c r="CQ5" s="963"/>
      <c r="CR5" s="961"/>
      <c r="CS5" s="850"/>
      <c r="CT5" s="851"/>
      <c r="CU5" s="851"/>
      <c r="CV5" s="852"/>
      <c r="CW5" s="943"/>
      <c r="CX5" s="949"/>
      <c r="CY5" s="783" t="s">
        <v>64</v>
      </c>
      <c r="CZ5" s="784"/>
      <c r="DA5" s="212" t="s">
        <v>26</v>
      </c>
      <c r="DB5" s="975"/>
      <c r="DC5" s="975"/>
      <c r="DD5" s="987"/>
      <c r="DE5" s="975"/>
      <c r="DF5" s="784"/>
      <c r="DG5" s="981"/>
      <c r="DH5" s="969" t="s">
        <v>27</v>
      </c>
      <c r="DI5" s="980" t="s">
        <v>374</v>
      </c>
      <c r="DJ5" s="213"/>
      <c r="DK5" s="960"/>
      <c r="DL5" s="963"/>
      <c r="DM5" s="976"/>
      <c r="DN5" s="839"/>
      <c r="DO5" s="782"/>
      <c r="DP5" s="972"/>
      <c r="DQ5" s="972"/>
      <c r="DR5" s="757"/>
      <c r="DS5" s="757"/>
      <c r="DT5" s="973"/>
      <c r="DU5" s="760"/>
      <c r="DV5" s="757"/>
      <c r="DW5" s="757"/>
      <c r="DX5" s="757"/>
      <c r="DY5" s="757"/>
      <c r="DZ5" s="757"/>
      <c r="EA5" s="761"/>
      <c r="EB5" s="114"/>
      <c r="EC5" s="978"/>
      <c r="ED5" s="782"/>
      <c r="EE5" s="757"/>
      <c r="EF5" s="757"/>
      <c r="EG5" s="757"/>
      <c r="EH5" s="756"/>
      <c r="EI5" s="757"/>
      <c r="EJ5" s="757"/>
      <c r="EK5" s="757"/>
      <c r="EL5" s="756"/>
      <c r="EM5" s="757"/>
      <c r="EN5" s="757"/>
      <c r="EO5" s="761"/>
      <c r="EP5" s="114"/>
      <c r="EQ5" s="779"/>
      <c r="ER5" s="782"/>
      <c r="ES5" s="757"/>
      <c r="ET5" s="757"/>
      <c r="EU5" s="757"/>
      <c r="EV5" s="756"/>
      <c r="EW5" s="995"/>
      <c r="EX5" s="114"/>
      <c r="EY5" s="779"/>
      <c r="EZ5" s="782"/>
      <c r="FA5" s="757"/>
      <c r="FB5" s="757"/>
      <c r="FC5" s="1005"/>
      <c r="FD5" s="756"/>
      <c r="FE5" s="757"/>
      <c r="FF5" s="757"/>
      <c r="FG5" s="1000"/>
      <c r="FH5" s="1014"/>
      <c r="FI5" s="1015"/>
      <c r="FJ5" s="115"/>
      <c r="FK5" s="114"/>
      <c r="FL5" s="116"/>
      <c r="FM5" s="839"/>
      <c r="FN5" s="1017"/>
      <c r="FO5" s="1012"/>
      <c r="FP5" s="1012"/>
      <c r="FQ5" s="997"/>
      <c r="FR5" s="117"/>
    </row>
    <row r="6" spans="2:190" s="122" customFormat="1" ht="14.25" customHeight="1" x14ac:dyDescent="0.15">
      <c r="B6" s="839"/>
      <c r="C6" s="862" t="s">
        <v>213</v>
      </c>
      <c r="D6" s="865" t="s">
        <v>214</v>
      </c>
      <c r="E6" s="868" t="s">
        <v>196</v>
      </c>
      <c r="F6" s="856"/>
      <c r="G6" s="856"/>
      <c r="H6" s="856"/>
      <c r="I6" s="856"/>
      <c r="J6" s="214" t="s">
        <v>641</v>
      </c>
      <c r="K6" s="839"/>
      <c r="L6" s="895"/>
      <c r="M6" s="895"/>
      <c r="N6" s="896"/>
      <c r="O6" s="885"/>
      <c r="P6" s="885"/>
      <c r="Q6" s="885"/>
      <c r="R6" s="910"/>
      <c r="S6" s="895"/>
      <c r="T6" s="895"/>
      <c r="U6" s="885"/>
      <c r="V6" s="885"/>
      <c r="W6" s="887"/>
      <c r="X6" s="839"/>
      <c r="Y6" s="875" t="s">
        <v>218</v>
      </c>
      <c r="Z6" s="920" t="s">
        <v>375</v>
      </c>
      <c r="AA6" s="215"/>
      <c r="AB6" s="880" t="s">
        <v>376</v>
      </c>
      <c r="AC6" s="806" t="s">
        <v>24</v>
      </c>
      <c r="AD6" s="929" t="s">
        <v>511</v>
      </c>
      <c r="AE6" s="216"/>
      <c r="AF6" s="217"/>
      <c r="AG6" s="217"/>
      <c r="AH6" s="217"/>
      <c r="AI6" s="218"/>
      <c r="AJ6" s="902" t="s">
        <v>510</v>
      </c>
      <c r="AK6" s="219"/>
      <c r="AL6" s="923" t="s">
        <v>7</v>
      </c>
      <c r="AM6" s="924"/>
      <c r="AN6" s="940"/>
      <c r="AO6" s="857" t="s">
        <v>643</v>
      </c>
      <c r="AP6" s="945" t="s">
        <v>644</v>
      </c>
      <c r="AQ6" s="964" t="s">
        <v>222</v>
      </c>
      <c r="AR6" s="816" t="s">
        <v>226</v>
      </c>
      <c r="AS6" s="818"/>
      <c r="AT6" s="813" t="s">
        <v>9</v>
      </c>
      <c r="AU6" s="816" t="s">
        <v>363</v>
      </c>
      <c r="AV6" s="817"/>
      <c r="AW6" s="817"/>
      <c r="AX6" s="818"/>
      <c r="AY6" s="808" t="s">
        <v>497</v>
      </c>
      <c r="AZ6" s="900"/>
      <c r="BA6" s="906" t="s">
        <v>227</v>
      </c>
      <c r="BB6" s="907"/>
      <c r="BC6" s="914" t="s">
        <v>638</v>
      </c>
      <c r="BD6" s="906"/>
      <c r="BE6" s="957"/>
      <c r="BF6" s="796"/>
      <c r="BG6" s="797"/>
      <c r="BH6" s="831"/>
      <c r="BI6" s="831"/>
      <c r="BJ6" s="836" t="s">
        <v>229</v>
      </c>
      <c r="BK6" s="786" t="s">
        <v>25</v>
      </c>
      <c r="BL6" s="786" t="s">
        <v>388</v>
      </c>
      <c r="BM6" s="786" t="s">
        <v>230</v>
      </c>
      <c r="BN6" s="786" t="s">
        <v>231</v>
      </c>
      <c r="BO6" s="992" t="s">
        <v>232</v>
      </c>
      <c r="BP6" s="911" t="s">
        <v>706</v>
      </c>
      <c r="BQ6" s="839"/>
      <c r="BR6" s="926"/>
      <c r="BS6" s="898"/>
      <c r="BT6" s="111"/>
      <c r="BU6" s="111"/>
      <c r="BV6" s="111"/>
      <c r="BW6" s="111"/>
      <c r="BX6" s="937"/>
      <c r="BY6" s="822"/>
      <c r="BZ6" s="220"/>
      <c r="CA6" s="221"/>
      <c r="CB6" s="221"/>
      <c r="CC6" s="221"/>
      <c r="CD6" s="221"/>
      <c r="CE6" s="221"/>
      <c r="CF6" s="222"/>
      <c r="CG6" s="222"/>
      <c r="CH6" s="222"/>
      <c r="CI6" s="222"/>
      <c r="CJ6" s="223"/>
      <c r="CK6" s="118"/>
      <c r="CL6" s="119"/>
      <c r="CM6" s="839"/>
      <c r="CN6" s="854"/>
      <c r="CO6" s="958" t="s">
        <v>246</v>
      </c>
      <c r="CP6" s="959"/>
      <c r="CQ6" s="841" t="s">
        <v>248</v>
      </c>
      <c r="CR6" s="967" t="s">
        <v>227</v>
      </c>
      <c r="CS6" s="843" t="s">
        <v>251</v>
      </c>
      <c r="CT6" s="844"/>
      <c r="CU6" s="841" t="s">
        <v>250</v>
      </c>
      <c r="CV6" s="798" t="s">
        <v>252</v>
      </c>
      <c r="CW6" s="943"/>
      <c r="CX6" s="949"/>
      <c r="CY6" s="784"/>
      <c r="CZ6" s="784"/>
      <c r="DA6" s="224" t="s">
        <v>365</v>
      </c>
      <c r="DB6" s="975"/>
      <c r="DC6" s="975"/>
      <c r="DD6" s="987"/>
      <c r="DE6" s="975"/>
      <c r="DF6" s="784"/>
      <c r="DG6" s="981"/>
      <c r="DH6" s="970"/>
      <c r="DI6" s="970"/>
      <c r="DJ6" s="980" t="s">
        <v>500</v>
      </c>
      <c r="DK6" s="225"/>
      <c r="DL6" s="225"/>
      <c r="DM6" s="767" t="s">
        <v>624</v>
      </c>
      <c r="DN6" s="839"/>
      <c r="DO6" s="337" t="s">
        <v>254</v>
      </c>
      <c r="DP6" s="341" t="s">
        <v>254</v>
      </c>
      <c r="DQ6" s="341" t="s">
        <v>254</v>
      </c>
      <c r="DR6" s="226" t="s">
        <v>255</v>
      </c>
      <c r="DS6" s="338" t="s">
        <v>256</v>
      </c>
      <c r="DT6" s="988" t="s">
        <v>28</v>
      </c>
      <c r="DU6" s="982" t="s">
        <v>258</v>
      </c>
      <c r="DV6" s="772" t="s">
        <v>260</v>
      </c>
      <c r="DW6" s="762" t="s">
        <v>260</v>
      </c>
      <c r="DX6" s="772" t="s">
        <v>260</v>
      </c>
      <c r="DY6" s="772" t="s">
        <v>260</v>
      </c>
      <c r="DZ6" s="772" t="s">
        <v>260</v>
      </c>
      <c r="EA6" s="774" t="s">
        <v>260</v>
      </c>
      <c r="EB6" s="120"/>
      <c r="EC6" s="978"/>
      <c r="ED6" s="984" t="s">
        <v>530</v>
      </c>
      <c r="EE6" s="770"/>
      <c r="EF6" s="770"/>
      <c r="EG6" s="771"/>
      <c r="EH6" s="770" t="s">
        <v>531</v>
      </c>
      <c r="EI6" s="770"/>
      <c r="EJ6" s="770"/>
      <c r="EK6" s="771"/>
      <c r="EL6" s="769" t="s">
        <v>525</v>
      </c>
      <c r="EM6" s="770"/>
      <c r="EN6" s="770"/>
      <c r="EO6" s="776"/>
      <c r="EP6" s="114"/>
      <c r="EQ6" s="779"/>
      <c r="ER6" s="769" t="s">
        <v>526</v>
      </c>
      <c r="ES6" s="770"/>
      <c r="ET6" s="770"/>
      <c r="EU6" s="771"/>
      <c r="EV6" s="227" t="s">
        <v>656</v>
      </c>
      <c r="EW6" s="228" t="s">
        <v>657</v>
      </c>
      <c r="EX6" s="114"/>
      <c r="EY6" s="779"/>
      <c r="EZ6" s="769" t="s">
        <v>529</v>
      </c>
      <c r="FA6" s="770"/>
      <c r="FB6" s="770"/>
      <c r="FC6" s="771"/>
      <c r="FD6" s="762" t="s">
        <v>265</v>
      </c>
      <c r="FE6" s="772" t="s">
        <v>266</v>
      </c>
      <c r="FF6" s="1006" t="s">
        <v>267</v>
      </c>
      <c r="FG6" s="1000"/>
      <c r="FH6" s="1001" t="s">
        <v>271</v>
      </c>
      <c r="FI6" s="1002" t="s">
        <v>272</v>
      </c>
      <c r="FJ6" s="115"/>
      <c r="FK6" s="114"/>
      <c r="FL6" s="116"/>
      <c r="FM6" s="839"/>
      <c r="FN6" s="1017"/>
      <c r="FO6" s="1012"/>
      <c r="FP6" s="1012"/>
      <c r="FQ6" s="997"/>
      <c r="FR6" s="121"/>
    </row>
    <row r="7" spans="2:190" s="122" customFormat="1" ht="14.25" customHeight="1" x14ac:dyDescent="0.15">
      <c r="B7" s="839"/>
      <c r="C7" s="863"/>
      <c r="D7" s="866"/>
      <c r="E7" s="869"/>
      <c r="F7" s="856"/>
      <c r="G7" s="856"/>
      <c r="H7" s="856"/>
      <c r="I7" s="856"/>
      <c r="J7" s="229"/>
      <c r="K7" s="839"/>
      <c r="L7" s="890" t="s">
        <v>213</v>
      </c>
      <c r="M7" s="885" t="s">
        <v>29</v>
      </c>
      <c r="N7" s="883" t="s">
        <v>196</v>
      </c>
      <c r="O7" s="886"/>
      <c r="P7" s="886"/>
      <c r="Q7" s="886"/>
      <c r="R7" s="860" t="s">
        <v>213</v>
      </c>
      <c r="S7" s="886" t="s">
        <v>29</v>
      </c>
      <c r="T7" s="908" t="s">
        <v>196</v>
      </c>
      <c r="U7" s="886"/>
      <c r="V7" s="886"/>
      <c r="W7" s="888"/>
      <c r="X7" s="839"/>
      <c r="Y7" s="803"/>
      <c r="Z7" s="921"/>
      <c r="AA7" s="927" t="s">
        <v>633</v>
      </c>
      <c r="AB7" s="881"/>
      <c r="AC7" s="913"/>
      <c r="AD7" s="930"/>
      <c r="AE7" s="932" t="s">
        <v>506</v>
      </c>
      <c r="AF7" s="788" t="s">
        <v>505</v>
      </c>
      <c r="AG7" s="934" t="s">
        <v>507</v>
      </c>
      <c r="AH7" s="806" t="s">
        <v>508</v>
      </c>
      <c r="AI7" s="788" t="s">
        <v>509</v>
      </c>
      <c r="AJ7" s="903"/>
      <c r="AK7" s="788" t="s">
        <v>332</v>
      </c>
      <c r="AL7" s="790" t="s">
        <v>219</v>
      </c>
      <c r="AM7" s="915" t="s">
        <v>220</v>
      </c>
      <c r="AN7" s="940"/>
      <c r="AO7" s="858"/>
      <c r="AP7" s="946"/>
      <c r="AQ7" s="965"/>
      <c r="AR7" s="230" t="s">
        <v>221</v>
      </c>
      <c r="AS7" s="230" t="s">
        <v>225</v>
      </c>
      <c r="AT7" s="814"/>
      <c r="AU7" s="230" t="s">
        <v>30</v>
      </c>
      <c r="AV7" s="231" t="s">
        <v>31</v>
      </c>
      <c r="AW7" s="231" t="s">
        <v>32</v>
      </c>
      <c r="AX7" s="231" t="s">
        <v>33</v>
      </c>
      <c r="AY7" s="809"/>
      <c r="AZ7" s="900"/>
      <c r="BA7" s="811" t="s">
        <v>221</v>
      </c>
      <c r="BB7" s="819" t="s">
        <v>228</v>
      </c>
      <c r="BC7" s="819" t="s">
        <v>221</v>
      </c>
      <c r="BD7" s="811" t="s">
        <v>228</v>
      </c>
      <c r="BE7" s="957"/>
      <c r="BF7" s="232" t="s">
        <v>34</v>
      </c>
      <c r="BG7" s="233" t="s">
        <v>35</v>
      </c>
      <c r="BH7" s="233" t="s">
        <v>34</v>
      </c>
      <c r="BI7" s="234" t="s">
        <v>333</v>
      </c>
      <c r="BJ7" s="837"/>
      <c r="BK7" s="787"/>
      <c r="BL7" s="787"/>
      <c r="BM7" s="787"/>
      <c r="BN7" s="787"/>
      <c r="BO7" s="993"/>
      <c r="BP7" s="912"/>
      <c r="BQ7" s="839"/>
      <c r="BR7" s="926"/>
      <c r="BS7" s="898"/>
      <c r="BT7" s="111"/>
      <c r="BU7" s="111"/>
      <c r="BV7" s="111"/>
      <c r="BW7" s="111"/>
      <c r="BX7" s="937"/>
      <c r="BY7" s="822"/>
      <c r="BZ7" s="235" t="s">
        <v>234</v>
      </c>
      <c r="CA7" s="236" t="s">
        <v>235</v>
      </c>
      <c r="CB7" s="236" t="s">
        <v>236</v>
      </c>
      <c r="CC7" s="236" t="s">
        <v>237</v>
      </c>
      <c r="CD7" s="236" t="s">
        <v>238</v>
      </c>
      <c r="CE7" s="236" t="s">
        <v>239</v>
      </c>
      <c r="CF7" s="236" t="s">
        <v>240</v>
      </c>
      <c r="CG7" s="236" t="s">
        <v>241</v>
      </c>
      <c r="CH7" s="236" t="s">
        <v>242</v>
      </c>
      <c r="CI7" s="236" t="s">
        <v>243</v>
      </c>
      <c r="CJ7" s="237" t="s">
        <v>244</v>
      </c>
      <c r="CK7" s="112"/>
      <c r="CL7" s="113"/>
      <c r="CM7" s="839"/>
      <c r="CN7" s="854"/>
      <c r="CO7" s="960"/>
      <c r="CP7" s="961"/>
      <c r="CQ7" s="842"/>
      <c r="CR7" s="968"/>
      <c r="CS7" s="845"/>
      <c r="CT7" s="846"/>
      <c r="CU7" s="842"/>
      <c r="CV7" s="799"/>
      <c r="CW7" s="943"/>
      <c r="CX7" s="949"/>
      <c r="CY7" s="784"/>
      <c r="CZ7" s="784"/>
      <c r="DA7" s="238"/>
      <c r="DB7" s="975"/>
      <c r="DC7" s="975"/>
      <c r="DD7" s="987"/>
      <c r="DE7" s="975"/>
      <c r="DF7" s="784"/>
      <c r="DG7" s="239" t="s">
        <v>637</v>
      </c>
      <c r="DH7" s="970"/>
      <c r="DI7" s="970"/>
      <c r="DJ7" s="981"/>
      <c r="DK7" s="225" t="s">
        <v>600</v>
      </c>
      <c r="DL7" s="225" t="s">
        <v>601</v>
      </c>
      <c r="DM7" s="768"/>
      <c r="DN7" s="839"/>
      <c r="DO7" s="342" t="s">
        <v>722</v>
      </c>
      <c r="DP7" s="340" t="s">
        <v>723</v>
      </c>
      <c r="DQ7" s="336" t="s">
        <v>726</v>
      </c>
      <c r="DR7" s="240" t="s">
        <v>727</v>
      </c>
      <c r="DS7" s="240" t="s">
        <v>729</v>
      </c>
      <c r="DT7" s="989"/>
      <c r="DU7" s="983"/>
      <c r="DV7" s="773"/>
      <c r="DW7" s="763"/>
      <c r="DX7" s="773"/>
      <c r="DY7" s="773"/>
      <c r="DZ7" s="773"/>
      <c r="EA7" s="775"/>
      <c r="EB7" s="123"/>
      <c r="EC7" s="978"/>
      <c r="ED7" s="985" t="s">
        <v>261</v>
      </c>
      <c r="EE7" s="766"/>
      <c r="EF7" s="766" t="s">
        <v>264</v>
      </c>
      <c r="EG7" s="766"/>
      <c r="EH7" s="765" t="s">
        <v>261</v>
      </c>
      <c r="EI7" s="766"/>
      <c r="EJ7" s="766" t="s">
        <v>264</v>
      </c>
      <c r="EK7" s="766"/>
      <c r="EL7" s="766" t="s">
        <v>261</v>
      </c>
      <c r="EM7" s="766"/>
      <c r="EN7" s="766" t="s">
        <v>264</v>
      </c>
      <c r="EO7" s="777"/>
      <c r="EP7" s="114"/>
      <c r="EQ7" s="779"/>
      <c r="ER7" s="766" t="s">
        <v>261</v>
      </c>
      <c r="ES7" s="766"/>
      <c r="ET7" s="766" t="s">
        <v>264</v>
      </c>
      <c r="EU7" s="766"/>
      <c r="EV7" s="144" t="s">
        <v>261</v>
      </c>
      <c r="EW7" s="145" t="s">
        <v>261</v>
      </c>
      <c r="EX7" s="114"/>
      <c r="EY7" s="779"/>
      <c r="EZ7" s="766" t="s">
        <v>261</v>
      </c>
      <c r="FA7" s="766"/>
      <c r="FB7" s="766" t="s">
        <v>264</v>
      </c>
      <c r="FC7" s="766"/>
      <c r="FD7" s="763"/>
      <c r="FE7" s="1009"/>
      <c r="FF7" s="1007"/>
      <c r="FG7" s="1000"/>
      <c r="FH7" s="1000"/>
      <c r="FI7" s="1003"/>
      <c r="FJ7" s="115"/>
      <c r="FK7" s="114"/>
      <c r="FL7" s="116"/>
      <c r="FM7" s="839"/>
      <c r="FN7" s="1017"/>
      <c r="FO7" s="1012"/>
      <c r="FP7" s="1012"/>
      <c r="FQ7" s="997"/>
      <c r="FR7" s="121"/>
    </row>
    <row r="8" spans="2:190" s="122" customFormat="1" ht="14.25" customHeight="1" thickBot="1" x14ac:dyDescent="0.2">
      <c r="B8" s="840"/>
      <c r="C8" s="864"/>
      <c r="D8" s="867"/>
      <c r="E8" s="870"/>
      <c r="F8" s="241" t="s">
        <v>36</v>
      </c>
      <c r="G8" s="242" t="s">
        <v>37</v>
      </c>
      <c r="H8" s="241" t="s">
        <v>38</v>
      </c>
      <c r="I8" s="241" t="s">
        <v>642</v>
      </c>
      <c r="J8" s="243" t="s">
        <v>0</v>
      </c>
      <c r="K8" s="840"/>
      <c r="L8" s="891"/>
      <c r="M8" s="892"/>
      <c r="N8" s="884"/>
      <c r="O8" s="244" t="s">
        <v>321</v>
      </c>
      <c r="P8" s="244" t="s">
        <v>4</v>
      </c>
      <c r="Q8" s="244" t="s">
        <v>5</v>
      </c>
      <c r="R8" s="861"/>
      <c r="S8" s="905"/>
      <c r="T8" s="909"/>
      <c r="U8" s="244" t="s">
        <v>321</v>
      </c>
      <c r="V8" s="244" t="s">
        <v>4</v>
      </c>
      <c r="W8" s="245" t="s">
        <v>5</v>
      </c>
      <c r="X8" s="840"/>
      <c r="Y8" s="876"/>
      <c r="Z8" s="922"/>
      <c r="AA8" s="928"/>
      <c r="AB8" s="882"/>
      <c r="AC8" s="807"/>
      <c r="AD8" s="931"/>
      <c r="AE8" s="933"/>
      <c r="AF8" s="789"/>
      <c r="AG8" s="935"/>
      <c r="AH8" s="807"/>
      <c r="AI8" s="789"/>
      <c r="AJ8" s="904"/>
      <c r="AK8" s="789"/>
      <c r="AL8" s="791"/>
      <c r="AM8" s="916"/>
      <c r="AN8" s="941"/>
      <c r="AO8" s="859"/>
      <c r="AP8" s="947"/>
      <c r="AQ8" s="966"/>
      <c r="AR8" s="246" t="s">
        <v>223</v>
      </c>
      <c r="AS8" s="247" t="s">
        <v>224</v>
      </c>
      <c r="AT8" s="815"/>
      <c r="AU8" s="248" t="s">
        <v>495</v>
      </c>
      <c r="AV8" s="249" t="s">
        <v>496</v>
      </c>
      <c r="AW8" s="249" t="s">
        <v>39</v>
      </c>
      <c r="AX8" s="249" t="s">
        <v>39</v>
      </c>
      <c r="AY8" s="810"/>
      <c r="AZ8" s="901"/>
      <c r="BA8" s="812"/>
      <c r="BB8" s="820"/>
      <c r="BC8" s="820"/>
      <c r="BD8" s="812"/>
      <c r="BE8" s="250" t="s">
        <v>200</v>
      </c>
      <c r="BF8" s="251" t="s">
        <v>200</v>
      </c>
      <c r="BG8" s="252" t="s">
        <v>233</v>
      </c>
      <c r="BH8" s="252" t="s">
        <v>200</v>
      </c>
      <c r="BI8" s="252" t="s">
        <v>233</v>
      </c>
      <c r="BJ8" s="252" t="s">
        <v>200</v>
      </c>
      <c r="BK8" s="253" t="s">
        <v>199</v>
      </c>
      <c r="BL8" s="252" t="s">
        <v>199</v>
      </c>
      <c r="BM8" s="252" t="s">
        <v>200</v>
      </c>
      <c r="BN8" s="252" t="s">
        <v>200</v>
      </c>
      <c r="BO8" s="253" t="s">
        <v>40</v>
      </c>
      <c r="BP8" s="335" t="s">
        <v>40</v>
      </c>
      <c r="BQ8" s="840"/>
      <c r="BR8" s="251" t="s">
        <v>40</v>
      </c>
      <c r="BS8" s="254" t="s">
        <v>233</v>
      </c>
      <c r="BT8" s="124"/>
      <c r="BU8" s="124"/>
      <c r="BV8" s="124"/>
      <c r="BW8" s="124"/>
      <c r="BX8" s="938"/>
      <c r="BY8" s="823"/>
      <c r="BZ8" s="255"/>
      <c r="CA8" s="256"/>
      <c r="CB8" s="256"/>
      <c r="CC8" s="256"/>
      <c r="CD8" s="256"/>
      <c r="CE8" s="256"/>
      <c r="CF8" s="257"/>
      <c r="CG8" s="257"/>
      <c r="CH8" s="257"/>
      <c r="CI8" s="257"/>
      <c r="CJ8" s="258"/>
      <c r="CK8" s="118"/>
      <c r="CL8" s="119"/>
      <c r="CM8" s="840"/>
      <c r="CN8" s="259" t="s">
        <v>200</v>
      </c>
      <c r="CO8" s="260" t="s">
        <v>247</v>
      </c>
      <c r="CP8" s="260" t="s">
        <v>249</v>
      </c>
      <c r="CQ8" s="261" t="s">
        <v>233</v>
      </c>
      <c r="CR8" s="262" t="s">
        <v>200</v>
      </c>
      <c r="CS8" s="263" t="s">
        <v>247</v>
      </c>
      <c r="CT8" s="263" t="s">
        <v>249</v>
      </c>
      <c r="CU8" s="261" t="s">
        <v>233</v>
      </c>
      <c r="CV8" s="264" t="s">
        <v>41</v>
      </c>
      <c r="CW8" s="944"/>
      <c r="CX8" s="950"/>
      <c r="CY8" s="785"/>
      <c r="CZ8" s="265" t="s">
        <v>233</v>
      </c>
      <c r="DA8" s="266" t="s">
        <v>233</v>
      </c>
      <c r="DB8" s="267" t="s">
        <v>620</v>
      </c>
      <c r="DC8" s="268" t="s">
        <v>619</v>
      </c>
      <c r="DD8" s="268" t="s">
        <v>621</v>
      </c>
      <c r="DE8" s="268" t="s">
        <v>622</v>
      </c>
      <c r="DF8" s="268" t="s">
        <v>636</v>
      </c>
      <c r="DG8" s="269" t="s">
        <v>233</v>
      </c>
      <c r="DH8" s="269" t="s">
        <v>233</v>
      </c>
      <c r="DI8" s="269" t="s">
        <v>233</v>
      </c>
      <c r="DJ8" s="270" t="s">
        <v>233</v>
      </c>
      <c r="DK8" s="269"/>
      <c r="DL8" s="269"/>
      <c r="DM8" s="271" t="s">
        <v>233</v>
      </c>
      <c r="DN8" s="840"/>
      <c r="DO8" s="343" t="s">
        <v>721</v>
      </c>
      <c r="DP8" s="272" t="s">
        <v>724</v>
      </c>
      <c r="DQ8" s="344" t="s">
        <v>725</v>
      </c>
      <c r="DR8" s="272" t="s">
        <v>728</v>
      </c>
      <c r="DS8" s="272" t="s">
        <v>730</v>
      </c>
      <c r="DT8" s="990"/>
      <c r="DU8" s="273" t="s">
        <v>259</v>
      </c>
      <c r="DV8" s="274" t="s">
        <v>532</v>
      </c>
      <c r="DW8" s="764"/>
      <c r="DX8" s="274" t="s">
        <v>521</v>
      </c>
      <c r="DY8" s="275" t="s">
        <v>522</v>
      </c>
      <c r="DZ8" s="275" t="s">
        <v>523</v>
      </c>
      <c r="EA8" s="276" t="s">
        <v>524</v>
      </c>
      <c r="EB8" s="125"/>
      <c r="EC8" s="979"/>
      <c r="ED8" s="277" t="s">
        <v>262</v>
      </c>
      <c r="EE8" s="278" t="s">
        <v>263</v>
      </c>
      <c r="EF8" s="278" t="s">
        <v>262</v>
      </c>
      <c r="EG8" s="278" t="s">
        <v>263</v>
      </c>
      <c r="EH8" s="279" t="s">
        <v>262</v>
      </c>
      <c r="EI8" s="278" t="s">
        <v>263</v>
      </c>
      <c r="EJ8" s="278" t="s">
        <v>262</v>
      </c>
      <c r="EK8" s="278" t="s">
        <v>263</v>
      </c>
      <c r="EL8" s="278" t="s">
        <v>262</v>
      </c>
      <c r="EM8" s="278" t="s">
        <v>263</v>
      </c>
      <c r="EN8" s="278" t="s">
        <v>262</v>
      </c>
      <c r="EO8" s="280" t="s">
        <v>263</v>
      </c>
      <c r="EP8" s="114"/>
      <c r="EQ8" s="780"/>
      <c r="ER8" s="278" t="s">
        <v>262</v>
      </c>
      <c r="ES8" s="278" t="s">
        <v>263</v>
      </c>
      <c r="ET8" s="278" t="s">
        <v>262</v>
      </c>
      <c r="EU8" s="278" t="s">
        <v>263</v>
      </c>
      <c r="EV8" s="278" t="s">
        <v>262</v>
      </c>
      <c r="EW8" s="280" t="s">
        <v>262</v>
      </c>
      <c r="EX8" s="114"/>
      <c r="EY8" s="780"/>
      <c r="EZ8" s="278" t="s">
        <v>262</v>
      </c>
      <c r="FA8" s="278" t="s">
        <v>263</v>
      </c>
      <c r="FB8" s="278" t="s">
        <v>262</v>
      </c>
      <c r="FC8" s="278" t="s">
        <v>263</v>
      </c>
      <c r="FD8" s="764"/>
      <c r="FE8" s="1010"/>
      <c r="FF8" s="1008"/>
      <c r="FG8" s="272" t="s">
        <v>273</v>
      </c>
      <c r="FH8" s="272" t="s">
        <v>273</v>
      </c>
      <c r="FI8" s="281" t="s">
        <v>233</v>
      </c>
      <c r="FJ8" s="126"/>
      <c r="FK8" s="127"/>
      <c r="FL8" s="128"/>
      <c r="FM8" s="840"/>
      <c r="FN8" s="1018"/>
      <c r="FO8" s="1013"/>
      <c r="FP8" s="1013"/>
      <c r="FQ8" s="998"/>
      <c r="FR8" s="121"/>
    </row>
    <row r="9" spans="2:190" s="360" customFormat="1" ht="24.75" customHeight="1" thickBot="1" x14ac:dyDescent="0.2">
      <c r="B9" s="361" t="s">
        <v>42</v>
      </c>
      <c r="C9" s="368">
        <v>554823</v>
      </c>
      <c r="D9" s="368">
        <v>13928</v>
      </c>
      <c r="E9" s="368">
        <v>568751</v>
      </c>
      <c r="F9" s="368">
        <v>2804312919</v>
      </c>
      <c r="G9" s="368">
        <v>706012642</v>
      </c>
      <c r="H9" s="368">
        <v>65385</v>
      </c>
      <c r="I9" s="371">
        <v>7619173</v>
      </c>
      <c r="J9" s="369">
        <v>2090615719</v>
      </c>
      <c r="K9" s="361" t="s">
        <v>42</v>
      </c>
      <c r="L9" s="363">
        <v>12438</v>
      </c>
      <c r="M9" s="368">
        <v>526</v>
      </c>
      <c r="N9" s="368">
        <v>12964</v>
      </c>
      <c r="O9" s="368">
        <v>7588233</v>
      </c>
      <c r="P9" s="368">
        <v>5008056</v>
      </c>
      <c r="Q9" s="368">
        <v>2580177</v>
      </c>
      <c r="R9" s="368">
        <v>119065</v>
      </c>
      <c r="S9" s="368">
        <v>7231</v>
      </c>
      <c r="T9" s="368">
        <v>126296</v>
      </c>
      <c r="U9" s="368">
        <v>257622901</v>
      </c>
      <c r="V9" s="368">
        <v>129189027</v>
      </c>
      <c r="W9" s="369">
        <v>128433874</v>
      </c>
      <c r="X9" s="361" t="s">
        <v>42</v>
      </c>
      <c r="Y9" s="370">
        <v>54</v>
      </c>
      <c r="Z9" s="368">
        <v>78194</v>
      </c>
      <c r="AA9" s="368">
        <v>641</v>
      </c>
      <c r="AB9" s="368">
        <v>627092</v>
      </c>
      <c r="AC9" s="368">
        <v>56438</v>
      </c>
      <c r="AD9" s="368">
        <v>444507</v>
      </c>
      <c r="AE9" s="368">
        <v>332404</v>
      </c>
      <c r="AF9" s="368">
        <v>53465</v>
      </c>
      <c r="AG9" s="368">
        <v>364027</v>
      </c>
      <c r="AH9" s="368">
        <v>144731</v>
      </c>
      <c r="AI9" s="368">
        <v>46059</v>
      </c>
      <c r="AJ9" s="368">
        <v>144414</v>
      </c>
      <c r="AK9" s="368">
        <v>1673</v>
      </c>
      <c r="AL9" s="368">
        <v>17189</v>
      </c>
      <c r="AM9" s="369">
        <v>9189</v>
      </c>
      <c r="AN9" s="436" t="s">
        <v>42</v>
      </c>
      <c r="AO9" s="437">
        <v>5186</v>
      </c>
      <c r="AP9" s="368">
        <v>8656</v>
      </c>
      <c r="AQ9" s="368">
        <v>198</v>
      </c>
      <c r="AR9" s="368">
        <v>69031</v>
      </c>
      <c r="AS9" s="368">
        <v>25693</v>
      </c>
      <c r="AT9" s="368">
        <v>25681</v>
      </c>
      <c r="AU9" s="368">
        <v>42678</v>
      </c>
      <c r="AV9" s="368">
        <v>26098</v>
      </c>
      <c r="AW9" s="368">
        <v>7529</v>
      </c>
      <c r="AX9" s="368">
        <v>11489</v>
      </c>
      <c r="AY9" s="438">
        <v>4040</v>
      </c>
      <c r="AZ9" s="361" t="s">
        <v>42</v>
      </c>
      <c r="BA9" s="363">
        <v>8829</v>
      </c>
      <c r="BB9" s="368">
        <v>4251</v>
      </c>
      <c r="BC9" s="368">
        <v>9199</v>
      </c>
      <c r="BD9" s="368">
        <v>5113</v>
      </c>
      <c r="BE9" s="368">
        <v>29</v>
      </c>
      <c r="BF9" s="368">
        <v>13049</v>
      </c>
      <c r="BG9" s="368">
        <v>25342065</v>
      </c>
      <c r="BH9" s="368">
        <v>350</v>
      </c>
      <c r="BI9" s="368">
        <v>565645</v>
      </c>
      <c r="BJ9" s="368">
        <v>13049</v>
      </c>
      <c r="BK9" s="368">
        <v>19575</v>
      </c>
      <c r="BL9" s="368">
        <v>138580</v>
      </c>
      <c r="BM9" s="368">
        <v>1010</v>
      </c>
      <c r="BN9" s="364">
        <v>5250</v>
      </c>
      <c r="BO9" s="439">
        <v>6675</v>
      </c>
      <c r="BP9" s="440">
        <v>6848</v>
      </c>
      <c r="BQ9" s="361" t="s">
        <v>42</v>
      </c>
      <c r="BR9" s="364">
        <v>3491</v>
      </c>
      <c r="BS9" s="440">
        <v>1055283</v>
      </c>
      <c r="BT9" s="441"/>
      <c r="BU9" s="441"/>
      <c r="BV9" s="441"/>
      <c r="BW9" s="441"/>
      <c r="BX9" s="361" t="s">
        <v>42</v>
      </c>
      <c r="BY9" s="368">
        <v>656225</v>
      </c>
      <c r="BZ9" s="368">
        <v>463392</v>
      </c>
      <c r="CA9" s="368">
        <v>107086</v>
      </c>
      <c r="CB9" s="368">
        <v>53026</v>
      </c>
      <c r="CC9" s="368">
        <v>25624</v>
      </c>
      <c r="CD9" s="368">
        <v>5966</v>
      </c>
      <c r="CE9" s="368">
        <v>938</v>
      </c>
      <c r="CF9" s="368">
        <v>151</v>
      </c>
      <c r="CG9" s="368">
        <v>31</v>
      </c>
      <c r="CH9" s="368">
        <v>7</v>
      </c>
      <c r="CI9" s="368">
        <v>2</v>
      </c>
      <c r="CJ9" s="371">
        <v>2</v>
      </c>
      <c r="CK9" s="358"/>
      <c r="CL9" s="359"/>
      <c r="CM9" s="361" t="s">
        <v>42</v>
      </c>
      <c r="CN9" s="368">
        <v>42324</v>
      </c>
      <c r="CO9" s="368">
        <v>6352</v>
      </c>
      <c r="CP9" s="368">
        <v>1902</v>
      </c>
      <c r="CQ9" s="368">
        <v>18288673</v>
      </c>
      <c r="CR9" s="368">
        <v>7356</v>
      </c>
      <c r="CS9" s="368">
        <v>700</v>
      </c>
      <c r="CT9" s="368">
        <v>149</v>
      </c>
      <c r="CU9" s="368">
        <v>625683</v>
      </c>
      <c r="CV9" s="369">
        <v>813</v>
      </c>
      <c r="CW9" s="361" t="s">
        <v>42</v>
      </c>
      <c r="CX9" s="368">
        <v>16126</v>
      </c>
      <c r="CY9" s="368">
        <v>127</v>
      </c>
      <c r="CZ9" s="368">
        <v>240269991</v>
      </c>
      <c r="DA9" s="368">
        <v>24845983</v>
      </c>
      <c r="DB9" s="368">
        <v>25393445</v>
      </c>
      <c r="DC9" s="368">
        <v>67573</v>
      </c>
      <c r="DD9" s="368">
        <v>0</v>
      </c>
      <c r="DE9" s="368">
        <v>130950</v>
      </c>
      <c r="DF9" s="368">
        <v>0</v>
      </c>
      <c r="DG9" s="368">
        <v>25201917</v>
      </c>
      <c r="DH9" s="368">
        <v>3982174</v>
      </c>
      <c r="DI9" s="368">
        <v>6385172</v>
      </c>
      <c r="DJ9" s="371">
        <v>1064886</v>
      </c>
      <c r="DK9" s="368">
        <v>59</v>
      </c>
      <c r="DL9" s="368">
        <v>84</v>
      </c>
      <c r="DM9" s="369">
        <v>252345</v>
      </c>
      <c r="DN9" s="361" t="s">
        <v>42</v>
      </c>
      <c r="DO9" s="363">
        <v>91546</v>
      </c>
      <c r="DP9" s="368">
        <v>0</v>
      </c>
      <c r="DQ9" s="368">
        <v>1759</v>
      </c>
      <c r="DR9" s="368">
        <v>5295</v>
      </c>
      <c r="DS9" s="368">
        <v>50356</v>
      </c>
      <c r="DT9" s="368">
        <v>1322</v>
      </c>
      <c r="DU9" s="368">
        <v>19448</v>
      </c>
      <c r="DV9" s="368">
        <v>0</v>
      </c>
      <c r="DW9" s="368">
        <v>0</v>
      </c>
      <c r="DX9" s="368">
        <v>7</v>
      </c>
      <c r="DY9" s="368">
        <v>0</v>
      </c>
      <c r="DZ9" s="368">
        <v>0</v>
      </c>
      <c r="EA9" s="369">
        <v>0</v>
      </c>
      <c r="EB9" s="442"/>
      <c r="EC9" s="361" t="s">
        <v>42</v>
      </c>
      <c r="ED9" s="370">
        <v>22</v>
      </c>
      <c r="EE9" s="368">
        <v>20833</v>
      </c>
      <c r="EF9" s="368">
        <v>564</v>
      </c>
      <c r="EG9" s="368">
        <v>5453</v>
      </c>
      <c r="EH9" s="363">
        <v>58</v>
      </c>
      <c r="EI9" s="368">
        <v>75046</v>
      </c>
      <c r="EJ9" s="368">
        <v>2581</v>
      </c>
      <c r="EK9" s="368">
        <v>25913</v>
      </c>
      <c r="EL9" s="368">
        <v>63</v>
      </c>
      <c r="EM9" s="368">
        <v>28532</v>
      </c>
      <c r="EN9" s="368">
        <v>1028</v>
      </c>
      <c r="EO9" s="369">
        <v>11705</v>
      </c>
      <c r="EP9" s="442"/>
      <c r="EQ9" s="361" t="s">
        <v>42</v>
      </c>
      <c r="ER9" s="368">
        <v>0</v>
      </c>
      <c r="ES9" s="368">
        <v>192</v>
      </c>
      <c r="ET9" s="368">
        <v>37</v>
      </c>
      <c r="EU9" s="368">
        <v>43</v>
      </c>
      <c r="EV9" s="368">
        <v>0</v>
      </c>
      <c r="EW9" s="369">
        <v>3</v>
      </c>
      <c r="EX9" s="442"/>
      <c r="EY9" s="361" t="s">
        <v>42</v>
      </c>
      <c r="EZ9" s="368">
        <f>ED9+EH9+EL9+ER9+EV9+EW9</f>
        <v>146</v>
      </c>
      <c r="FA9" s="368">
        <f>EE9+EI9+EM9+ES9</f>
        <v>124603</v>
      </c>
      <c r="FB9" s="368">
        <f>EF9+EJ9+EN9+ET9</f>
        <v>4210</v>
      </c>
      <c r="FC9" s="368">
        <f>EG9+EK9+EO9+EU9</f>
        <v>43114</v>
      </c>
      <c r="FD9" s="368">
        <v>0</v>
      </c>
      <c r="FE9" s="368">
        <v>1419</v>
      </c>
      <c r="FF9" s="371">
        <v>1616</v>
      </c>
      <c r="FG9" s="368">
        <v>17614</v>
      </c>
      <c r="FH9" s="368">
        <v>362455</v>
      </c>
      <c r="FI9" s="369">
        <v>2077418</v>
      </c>
      <c r="FJ9" s="358"/>
      <c r="FK9" s="442"/>
      <c r="FL9" s="359"/>
      <c r="FM9" s="361" t="s">
        <v>397</v>
      </c>
      <c r="FN9" s="363">
        <v>0</v>
      </c>
      <c r="FO9" s="368">
        <v>7935762</v>
      </c>
      <c r="FP9" s="371">
        <v>0</v>
      </c>
      <c r="FQ9" s="369">
        <v>6158317</v>
      </c>
    </row>
    <row r="10" spans="2:190" s="360" customFormat="1" ht="24.75" customHeight="1" thickTop="1" x14ac:dyDescent="0.15">
      <c r="B10" s="443" t="s">
        <v>43</v>
      </c>
      <c r="C10" s="444">
        <v>24055</v>
      </c>
      <c r="D10" s="444">
        <v>8305</v>
      </c>
      <c r="E10" s="444">
        <v>32360</v>
      </c>
      <c r="F10" s="444">
        <v>139575865</v>
      </c>
      <c r="G10" s="444">
        <v>38879595</v>
      </c>
      <c r="H10" s="444">
        <v>0</v>
      </c>
      <c r="I10" s="445">
        <v>340034</v>
      </c>
      <c r="J10" s="446">
        <v>100356236</v>
      </c>
      <c r="K10" s="443" t="s">
        <v>43</v>
      </c>
      <c r="L10" s="447">
        <v>520</v>
      </c>
      <c r="M10" s="444">
        <v>327</v>
      </c>
      <c r="N10" s="444">
        <v>847</v>
      </c>
      <c r="O10" s="444">
        <v>431243</v>
      </c>
      <c r="P10" s="444">
        <v>307312</v>
      </c>
      <c r="Q10" s="444">
        <v>123931</v>
      </c>
      <c r="R10" s="444">
        <v>3238</v>
      </c>
      <c r="S10" s="444">
        <v>4237</v>
      </c>
      <c r="T10" s="444">
        <v>7475</v>
      </c>
      <c r="U10" s="444">
        <v>15073257</v>
      </c>
      <c r="V10" s="444">
        <v>7831003</v>
      </c>
      <c r="W10" s="446">
        <v>7242254</v>
      </c>
      <c r="X10" s="443" t="s">
        <v>43</v>
      </c>
      <c r="Y10" s="448">
        <v>4</v>
      </c>
      <c r="Z10" s="444">
        <v>2574</v>
      </c>
      <c r="AA10" s="444">
        <v>25</v>
      </c>
      <c r="AB10" s="444">
        <v>35869</v>
      </c>
      <c r="AC10" s="444">
        <v>3052</v>
      </c>
      <c r="AD10" s="444">
        <v>27508</v>
      </c>
      <c r="AE10" s="444">
        <v>21332</v>
      </c>
      <c r="AF10" s="444">
        <v>4033</v>
      </c>
      <c r="AG10" s="444">
        <v>23496</v>
      </c>
      <c r="AH10" s="444">
        <v>8322</v>
      </c>
      <c r="AI10" s="444">
        <v>3153</v>
      </c>
      <c r="AJ10" s="444">
        <v>8924</v>
      </c>
      <c r="AK10" s="444">
        <v>198</v>
      </c>
      <c r="AL10" s="444">
        <v>822</v>
      </c>
      <c r="AM10" s="446">
        <v>428</v>
      </c>
      <c r="AN10" s="449" t="s">
        <v>43</v>
      </c>
      <c r="AO10" s="450">
        <v>331</v>
      </c>
      <c r="AP10" s="444">
        <v>551</v>
      </c>
      <c r="AQ10" s="444">
        <v>2</v>
      </c>
      <c r="AR10" s="444">
        <v>3656</v>
      </c>
      <c r="AS10" s="444">
        <v>1460</v>
      </c>
      <c r="AT10" s="444">
        <v>1987</v>
      </c>
      <c r="AU10" s="444">
        <v>2519</v>
      </c>
      <c r="AV10" s="444">
        <v>1417</v>
      </c>
      <c r="AW10" s="444">
        <v>343</v>
      </c>
      <c r="AX10" s="444">
        <v>792</v>
      </c>
      <c r="AY10" s="451">
        <v>233</v>
      </c>
      <c r="AZ10" s="443" t="s">
        <v>43</v>
      </c>
      <c r="BA10" s="447">
        <v>415</v>
      </c>
      <c r="BB10" s="444">
        <v>143</v>
      </c>
      <c r="BC10" s="444">
        <v>436</v>
      </c>
      <c r="BD10" s="444">
        <v>290</v>
      </c>
      <c r="BE10" s="444">
        <v>0</v>
      </c>
      <c r="BF10" s="444">
        <v>568</v>
      </c>
      <c r="BG10" s="444">
        <v>276706</v>
      </c>
      <c r="BH10" s="444">
        <v>3</v>
      </c>
      <c r="BI10" s="444">
        <v>968</v>
      </c>
      <c r="BJ10" s="444">
        <v>500</v>
      </c>
      <c r="BK10" s="444">
        <v>1866</v>
      </c>
      <c r="BL10" s="444">
        <v>4962</v>
      </c>
      <c r="BM10" s="444">
        <v>31</v>
      </c>
      <c r="BN10" s="390">
        <v>312</v>
      </c>
      <c r="BO10" s="452">
        <v>127</v>
      </c>
      <c r="BP10" s="453">
        <v>115</v>
      </c>
      <c r="BQ10" s="443" t="s">
        <v>43</v>
      </c>
      <c r="BR10" s="390">
        <v>184</v>
      </c>
      <c r="BS10" s="453">
        <v>30698</v>
      </c>
      <c r="BT10" s="441"/>
      <c r="BU10" s="441"/>
      <c r="BV10" s="441"/>
      <c r="BW10" s="441"/>
      <c r="BX10" s="443" t="s">
        <v>43</v>
      </c>
      <c r="BY10" s="444">
        <v>36782</v>
      </c>
      <c r="BZ10" s="444">
        <v>25348</v>
      </c>
      <c r="CA10" s="444">
        <v>5982</v>
      </c>
      <c r="CB10" s="444">
        <v>3177</v>
      </c>
      <c r="CC10" s="444">
        <v>1717</v>
      </c>
      <c r="CD10" s="444">
        <v>448</v>
      </c>
      <c r="CE10" s="444">
        <v>85</v>
      </c>
      <c r="CF10" s="444">
        <v>17</v>
      </c>
      <c r="CG10" s="444">
        <v>6</v>
      </c>
      <c r="CH10" s="444">
        <v>2</v>
      </c>
      <c r="CI10" s="444">
        <v>0</v>
      </c>
      <c r="CJ10" s="445">
        <v>0</v>
      </c>
      <c r="CK10" s="358"/>
      <c r="CL10" s="359"/>
      <c r="CM10" s="443" t="s">
        <v>43</v>
      </c>
      <c r="CN10" s="444">
        <v>1742</v>
      </c>
      <c r="CO10" s="444">
        <v>252</v>
      </c>
      <c r="CP10" s="444">
        <v>65</v>
      </c>
      <c r="CQ10" s="444">
        <v>686063</v>
      </c>
      <c r="CR10" s="444">
        <v>292</v>
      </c>
      <c r="CS10" s="444">
        <v>35</v>
      </c>
      <c r="CT10" s="444">
        <v>7</v>
      </c>
      <c r="CU10" s="444">
        <v>30536</v>
      </c>
      <c r="CV10" s="446">
        <v>41</v>
      </c>
      <c r="CW10" s="443" t="s">
        <v>43</v>
      </c>
      <c r="CX10" s="444">
        <v>556</v>
      </c>
      <c r="CY10" s="444">
        <v>5</v>
      </c>
      <c r="CZ10" s="444">
        <v>3198203</v>
      </c>
      <c r="DA10" s="444">
        <v>603115</v>
      </c>
      <c r="DB10" s="444">
        <v>948792</v>
      </c>
      <c r="DC10" s="444">
        <v>8253</v>
      </c>
      <c r="DD10" s="444">
        <v>0</v>
      </c>
      <c r="DE10" s="444">
        <v>2647</v>
      </c>
      <c r="DF10" s="444">
        <v>0</v>
      </c>
      <c r="DG10" s="444">
        <v>937951</v>
      </c>
      <c r="DH10" s="444">
        <v>117389</v>
      </c>
      <c r="DI10" s="444">
        <v>267971</v>
      </c>
      <c r="DJ10" s="445">
        <v>33538</v>
      </c>
      <c r="DK10" s="444">
        <v>4</v>
      </c>
      <c r="DL10" s="444">
        <v>6</v>
      </c>
      <c r="DM10" s="446">
        <v>2400</v>
      </c>
      <c r="DN10" s="443" t="s">
        <v>43</v>
      </c>
      <c r="DO10" s="447">
        <v>2532</v>
      </c>
      <c r="DP10" s="444">
        <v>0</v>
      </c>
      <c r="DQ10" s="444">
        <v>10</v>
      </c>
      <c r="DR10" s="444">
        <v>251</v>
      </c>
      <c r="DS10" s="444">
        <v>727</v>
      </c>
      <c r="DT10" s="444">
        <v>67</v>
      </c>
      <c r="DU10" s="444">
        <v>1010</v>
      </c>
      <c r="DV10" s="444">
        <v>0</v>
      </c>
      <c r="DW10" s="444">
        <v>0</v>
      </c>
      <c r="DX10" s="444">
        <v>0</v>
      </c>
      <c r="DY10" s="444">
        <v>0</v>
      </c>
      <c r="DZ10" s="444">
        <v>0</v>
      </c>
      <c r="EA10" s="446">
        <v>0</v>
      </c>
      <c r="EB10" s="442"/>
      <c r="EC10" s="443" t="s">
        <v>43</v>
      </c>
      <c r="ED10" s="448">
        <v>3</v>
      </c>
      <c r="EE10" s="444">
        <v>4544</v>
      </c>
      <c r="EF10" s="444">
        <v>22</v>
      </c>
      <c r="EG10" s="444">
        <v>1192</v>
      </c>
      <c r="EH10" s="447">
        <v>2</v>
      </c>
      <c r="EI10" s="444">
        <v>12887</v>
      </c>
      <c r="EJ10" s="444">
        <v>116</v>
      </c>
      <c r="EK10" s="444">
        <v>4389</v>
      </c>
      <c r="EL10" s="444">
        <v>6</v>
      </c>
      <c r="EM10" s="444">
        <v>4442</v>
      </c>
      <c r="EN10" s="444">
        <v>23</v>
      </c>
      <c r="EO10" s="446">
        <v>3057</v>
      </c>
      <c r="EP10" s="442"/>
      <c r="EQ10" s="443" t="s">
        <v>43</v>
      </c>
      <c r="ER10" s="444">
        <v>0</v>
      </c>
      <c r="ES10" s="444">
        <v>15</v>
      </c>
      <c r="ET10" s="444">
        <v>0</v>
      </c>
      <c r="EU10" s="444">
        <v>6</v>
      </c>
      <c r="EV10" s="444">
        <v>0</v>
      </c>
      <c r="EW10" s="446">
        <v>0</v>
      </c>
      <c r="EX10" s="442"/>
      <c r="EY10" s="443" t="s">
        <v>43</v>
      </c>
      <c r="EZ10" s="444">
        <f t="shared" ref="EZ10:EZ23" si="0">ED10+EH10+EL10+ER10+EV10+EW10</f>
        <v>11</v>
      </c>
      <c r="FA10" s="444">
        <f t="shared" ref="FA10:FA23" si="1">EE10+EI10+EM10+ES10</f>
        <v>21888</v>
      </c>
      <c r="FB10" s="444">
        <f t="shared" ref="FB10:FB23" si="2">EF10+EJ10+EN10+ET10</f>
        <v>161</v>
      </c>
      <c r="FC10" s="444">
        <f t="shared" ref="FC10:FC23" si="3">EG10+EK10+EO10+EU10</f>
        <v>8644</v>
      </c>
      <c r="FD10" s="444">
        <v>0</v>
      </c>
      <c r="FE10" s="444">
        <v>4346</v>
      </c>
      <c r="FF10" s="445">
        <v>228</v>
      </c>
      <c r="FG10" s="444">
        <v>1209</v>
      </c>
      <c r="FH10" s="444">
        <v>41084</v>
      </c>
      <c r="FI10" s="446">
        <v>303500</v>
      </c>
      <c r="FJ10" s="358"/>
      <c r="FK10" s="442"/>
      <c r="FL10" s="359"/>
      <c r="FM10" s="443" t="s">
        <v>398</v>
      </c>
      <c r="FN10" s="447">
        <v>0</v>
      </c>
      <c r="FO10" s="444">
        <v>0</v>
      </c>
      <c r="FP10" s="445">
        <v>0</v>
      </c>
      <c r="FQ10" s="446">
        <v>0</v>
      </c>
    </row>
    <row r="11" spans="2:190" s="360" customFormat="1" ht="24.75" customHeight="1" x14ac:dyDescent="0.15">
      <c r="B11" s="361" t="s">
        <v>44</v>
      </c>
      <c r="C11" s="368">
        <v>23096</v>
      </c>
      <c r="D11" s="368">
        <v>7898</v>
      </c>
      <c r="E11" s="368">
        <v>30994</v>
      </c>
      <c r="F11" s="368">
        <v>138388354</v>
      </c>
      <c r="G11" s="368">
        <v>37960142</v>
      </c>
      <c r="H11" s="368">
        <v>0</v>
      </c>
      <c r="I11" s="371">
        <v>359676</v>
      </c>
      <c r="J11" s="369">
        <v>100068536</v>
      </c>
      <c r="K11" s="361" t="s">
        <v>44</v>
      </c>
      <c r="L11" s="363">
        <v>471</v>
      </c>
      <c r="M11" s="368">
        <v>319</v>
      </c>
      <c r="N11" s="368">
        <v>790</v>
      </c>
      <c r="O11" s="368">
        <v>428456</v>
      </c>
      <c r="P11" s="368">
        <v>302316</v>
      </c>
      <c r="Q11" s="368">
        <v>126140</v>
      </c>
      <c r="R11" s="368">
        <v>3470</v>
      </c>
      <c r="S11" s="368">
        <v>4765</v>
      </c>
      <c r="T11" s="368">
        <v>8235</v>
      </c>
      <c r="U11" s="368">
        <v>17205259</v>
      </c>
      <c r="V11" s="368">
        <v>8641949</v>
      </c>
      <c r="W11" s="369">
        <v>8563310</v>
      </c>
      <c r="X11" s="361" t="s">
        <v>44</v>
      </c>
      <c r="Y11" s="370">
        <v>6</v>
      </c>
      <c r="Z11" s="368">
        <v>2730</v>
      </c>
      <c r="AA11" s="368">
        <v>25</v>
      </c>
      <c r="AB11" s="368">
        <v>35486</v>
      </c>
      <c r="AC11" s="368">
        <v>2655</v>
      </c>
      <c r="AD11" s="368">
        <v>27267</v>
      </c>
      <c r="AE11" s="368">
        <v>21469</v>
      </c>
      <c r="AF11" s="368">
        <v>3704</v>
      </c>
      <c r="AG11" s="368">
        <v>23119</v>
      </c>
      <c r="AH11" s="368">
        <v>8271</v>
      </c>
      <c r="AI11" s="368">
        <v>3034</v>
      </c>
      <c r="AJ11" s="368">
        <v>7576</v>
      </c>
      <c r="AK11" s="368">
        <v>195</v>
      </c>
      <c r="AL11" s="368">
        <v>785</v>
      </c>
      <c r="AM11" s="369">
        <v>492</v>
      </c>
      <c r="AN11" s="436" t="s">
        <v>44</v>
      </c>
      <c r="AO11" s="437">
        <v>335</v>
      </c>
      <c r="AP11" s="368">
        <v>490</v>
      </c>
      <c r="AQ11" s="368">
        <v>1</v>
      </c>
      <c r="AR11" s="368">
        <v>4344</v>
      </c>
      <c r="AS11" s="368">
        <v>1747</v>
      </c>
      <c r="AT11" s="368">
        <v>1890</v>
      </c>
      <c r="AU11" s="368">
        <v>2516</v>
      </c>
      <c r="AV11" s="368">
        <v>1470</v>
      </c>
      <c r="AW11" s="368">
        <v>292</v>
      </c>
      <c r="AX11" s="368">
        <v>768</v>
      </c>
      <c r="AY11" s="438">
        <v>258</v>
      </c>
      <c r="AZ11" s="361" t="s">
        <v>44</v>
      </c>
      <c r="BA11" s="363">
        <v>379</v>
      </c>
      <c r="BB11" s="368">
        <v>187</v>
      </c>
      <c r="BC11" s="368">
        <v>431</v>
      </c>
      <c r="BD11" s="368">
        <v>316</v>
      </c>
      <c r="BE11" s="368">
        <v>0</v>
      </c>
      <c r="BF11" s="368">
        <v>462</v>
      </c>
      <c r="BG11" s="368">
        <v>270589</v>
      </c>
      <c r="BH11" s="368">
        <v>1</v>
      </c>
      <c r="BI11" s="368">
        <v>325</v>
      </c>
      <c r="BJ11" s="368">
        <v>385</v>
      </c>
      <c r="BK11" s="368">
        <v>1374</v>
      </c>
      <c r="BL11" s="368">
        <v>4527</v>
      </c>
      <c r="BM11" s="368">
        <v>24</v>
      </c>
      <c r="BN11" s="364">
        <v>280</v>
      </c>
      <c r="BO11" s="439">
        <v>117</v>
      </c>
      <c r="BP11" s="440">
        <v>147</v>
      </c>
      <c r="BQ11" s="361" t="s">
        <v>44</v>
      </c>
      <c r="BR11" s="364">
        <v>264</v>
      </c>
      <c r="BS11" s="440">
        <v>31214</v>
      </c>
      <c r="BT11" s="441"/>
      <c r="BU11" s="441"/>
      <c r="BV11" s="441"/>
      <c r="BW11" s="441"/>
      <c r="BX11" s="361" t="s">
        <v>44</v>
      </c>
      <c r="BY11" s="368">
        <v>36474</v>
      </c>
      <c r="BZ11" s="368">
        <v>24767</v>
      </c>
      <c r="CA11" s="368">
        <v>6355</v>
      </c>
      <c r="CB11" s="368">
        <v>3024</v>
      </c>
      <c r="CC11" s="368">
        <v>1706</v>
      </c>
      <c r="CD11" s="368">
        <v>493</v>
      </c>
      <c r="CE11" s="368">
        <v>103</v>
      </c>
      <c r="CF11" s="368">
        <v>19</v>
      </c>
      <c r="CG11" s="368">
        <v>5</v>
      </c>
      <c r="CH11" s="368">
        <v>2</v>
      </c>
      <c r="CI11" s="368">
        <v>0</v>
      </c>
      <c r="CJ11" s="371">
        <v>0</v>
      </c>
      <c r="CK11" s="358"/>
      <c r="CL11" s="359"/>
      <c r="CM11" s="361" t="s">
        <v>44</v>
      </c>
      <c r="CN11" s="368">
        <v>1740</v>
      </c>
      <c r="CO11" s="368">
        <v>258</v>
      </c>
      <c r="CP11" s="368">
        <v>69</v>
      </c>
      <c r="CQ11" s="368">
        <v>825113</v>
      </c>
      <c r="CR11" s="368">
        <v>297</v>
      </c>
      <c r="CS11" s="368">
        <v>41</v>
      </c>
      <c r="CT11" s="368">
        <v>7</v>
      </c>
      <c r="CU11" s="368">
        <v>36858</v>
      </c>
      <c r="CV11" s="369">
        <v>47</v>
      </c>
      <c r="CW11" s="361" t="s">
        <v>44</v>
      </c>
      <c r="CX11" s="368">
        <v>544</v>
      </c>
      <c r="CY11" s="368">
        <v>2</v>
      </c>
      <c r="CZ11" s="368">
        <v>1570982</v>
      </c>
      <c r="DA11" s="368">
        <v>42574</v>
      </c>
      <c r="DB11" s="368">
        <v>324999</v>
      </c>
      <c r="DC11" s="368">
        <v>1333</v>
      </c>
      <c r="DD11" s="368">
        <v>0</v>
      </c>
      <c r="DE11" s="368">
        <v>99</v>
      </c>
      <c r="DF11" s="368">
        <v>0</v>
      </c>
      <c r="DG11" s="368">
        <v>323601</v>
      </c>
      <c r="DH11" s="368">
        <v>97577</v>
      </c>
      <c r="DI11" s="368">
        <v>92446</v>
      </c>
      <c r="DJ11" s="371">
        <v>27878</v>
      </c>
      <c r="DK11" s="368">
        <v>3</v>
      </c>
      <c r="DL11" s="368">
        <v>3</v>
      </c>
      <c r="DM11" s="369">
        <v>6100</v>
      </c>
      <c r="DN11" s="361" t="s">
        <v>44</v>
      </c>
      <c r="DO11" s="363">
        <v>2322</v>
      </c>
      <c r="DP11" s="368">
        <v>0</v>
      </c>
      <c r="DQ11" s="368">
        <v>11</v>
      </c>
      <c r="DR11" s="368">
        <v>381</v>
      </c>
      <c r="DS11" s="368">
        <v>817</v>
      </c>
      <c r="DT11" s="368">
        <v>56</v>
      </c>
      <c r="DU11" s="368">
        <v>998</v>
      </c>
      <c r="DV11" s="368">
        <v>0</v>
      </c>
      <c r="DW11" s="368">
        <v>0</v>
      </c>
      <c r="DX11" s="368">
        <v>4</v>
      </c>
      <c r="DY11" s="368">
        <v>0</v>
      </c>
      <c r="DZ11" s="368">
        <v>0</v>
      </c>
      <c r="EA11" s="369">
        <v>0</v>
      </c>
      <c r="EB11" s="442"/>
      <c r="EC11" s="361" t="s">
        <v>44</v>
      </c>
      <c r="ED11" s="370">
        <v>1</v>
      </c>
      <c r="EE11" s="368">
        <v>4161</v>
      </c>
      <c r="EF11" s="368">
        <v>15</v>
      </c>
      <c r="EG11" s="368">
        <v>995</v>
      </c>
      <c r="EH11" s="363">
        <v>4</v>
      </c>
      <c r="EI11" s="368">
        <v>13409</v>
      </c>
      <c r="EJ11" s="368">
        <v>77</v>
      </c>
      <c r="EK11" s="368">
        <v>3854</v>
      </c>
      <c r="EL11" s="368">
        <v>3</v>
      </c>
      <c r="EM11" s="368">
        <v>4738</v>
      </c>
      <c r="EN11" s="368">
        <v>22</v>
      </c>
      <c r="EO11" s="369">
        <v>2292</v>
      </c>
      <c r="EP11" s="442"/>
      <c r="EQ11" s="361" t="s">
        <v>44</v>
      </c>
      <c r="ER11" s="368">
        <v>0</v>
      </c>
      <c r="ES11" s="368">
        <v>114</v>
      </c>
      <c r="ET11" s="368">
        <v>0</v>
      </c>
      <c r="EU11" s="368">
        <v>3</v>
      </c>
      <c r="EV11" s="368">
        <v>0</v>
      </c>
      <c r="EW11" s="369">
        <v>0</v>
      </c>
      <c r="EX11" s="442"/>
      <c r="EY11" s="361" t="s">
        <v>44</v>
      </c>
      <c r="EZ11" s="368">
        <f t="shared" si="0"/>
        <v>8</v>
      </c>
      <c r="FA11" s="368">
        <f t="shared" si="1"/>
        <v>22422</v>
      </c>
      <c r="FB11" s="368">
        <f t="shared" si="2"/>
        <v>114</v>
      </c>
      <c r="FC11" s="368">
        <f t="shared" si="3"/>
        <v>7144</v>
      </c>
      <c r="FD11" s="368">
        <v>0</v>
      </c>
      <c r="FE11" s="368">
        <v>580</v>
      </c>
      <c r="FF11" s="371">
        <v>365</v>
      </c>
      <c r="FG11" s="368">
        <v>1274</v>
      </c>
      <c r="FH11" s="368">
        <v>36496</v>
      </c>
      <c r="FI11" s="369">
        <v>295871</v>
      </c>
      <c r="FJ11" s="358"/>
      <c r="FK11" s="442"/>
      <c r="FL11" s="359"/>
      <c r="FM11" s="361" t="s">
        <v>399</v>
      </c>
      <c r="FN11" s="363">
        <v>0</v>
      </c>
      <c r="FO11" s="368">
        <v>0</v>
      </c>
      <c r="FP11" s="371">
        <v>0</v>
      </c>
      <c r="FQ11" s="369">
        <v>0</v>
      </c>
    </row>
    <row r="12" spans="2:190" s="360" customFormat="1" ht="24.75" customHeight="1" x14ac:dyDescent="0.15">
      <c r="B12" s="361" t="s">
        <v>45</v>
      </c>
      <c r="C12" s="368">
        <v>8615</v>
      </c>
      <c r="D12" s="368">
        <v>3704</v>
      </c>
      <c r="E12" s="368">
        <v>12319</v>
      </c>
      <c r="F12" s="368">
        <v>49788849</v>
      </c>
      <c r="G12" s="368">
        <v>14187332</v>
      </c>
      <c r="H12" s="368">
        <v>0</v>
      </c>
      <c r="I12" s="371">
        <v>140329</v>
      </c>
      <c r="J12" s="369">
        <v>35461188</v>
      </c>
      <c r="K12" s="361" t="s">
        <v>45</v>
      </c>
      <c r="L12" s="363">
        <v>200</v>
      </c>
      <c r="M12" s="368">
        <v>137</v>
      </c>
      <c r="N12" s="368">
        <v>337</v>
      </c>
      <c r="O12" s="368">
        <v>175743</v>
      </c>
      <c r="P12" s="368">
        <v>125832</v>
      </c>
      <c r="Q12" s="368">
        <v>49911</v>
      </c>
      <c r="R12" s="368">
        <v>1402</v>
      </c>
      <c r="S12" s="368">
        <v>2315</v>
      </c>
      <c r="T12" s="368">
        <v>3717</v>
      </c>
      <c r="U12" s="368">
        <v>7680339</v>
      </c>
      <c r="V12" s="368">
        <v>3943488</v>
      </c>
      <c r="W12" s="369">
        <v>3736851</v>
      </c>
      <c r="X12" s="361" t="s">
        <v>45</v>
      </c>
      <c r="Y12" s="370">
        <v>1</v>
      </c>
      <c r="Z12" s="368">
        <v>846</v>
      </c>
      <c r="AA12" s="368">
        <v>4</v>
      </c>
      <c r="AB12" s="368">
        <v>14215</v>
      </c>
      <c r="AC12" s="368">
        <v>1042</v>
      </c>
      <c r="AD12" s="368">
        <v>10367</v>
      </c>
      <c r="AE12" s="368">
        <v>7897</v>
      </c>
      <c r="AF12" s="368">
        <v>1519</v>
      </c>
      <c r="AG12" s="368">
        <v>8675</v>
      </c>
      <c r="AH12" s="368">
        <v>3359</v>
      </c>
      <c r="AI12" s="368">
        <v>1414</v>
      </c>
      <c r="AJ12" s="368">
        <v>3445</v>
      </c>
      <c r="AK12" s="368">
        <v>80</v>
      </c>
      <c r="AL12" s="368">
        <v>350</v>
      </c>
      <c r="AM12" s="369">
        <v>175</v>
      </c>
      <c r="AN12" s="436" t="s">
        <v>45</v>
      </c>
      <c r="AO12" s="437">
        <v>131</v>
      </c>
      <c r="AP12" s="368">
        <v>217</v>
      </c>
      <c r="AQ12" s="368">
        <v>0</v>
      </c>
      <c r="AR12" s="368">
        <v>1310</v>
      </c>
      <c r="AS12" s="368">
        <v>774</v>
      </c>
      <c r="AT12" s="368">
        <v>764</v>
      </c>
      <c r="AU12" s="368">
        <v>1069</v>
      </c>
      <c r="AV12" s="368">
        <v>578</v>
      </c>
      <c r="AW12" s="368">
        <v>119</v>
      </c>
      <c r="AX12" s="368">
        <v>362</v>
      </c>
      <c r="AY12" s="438">
        <v>82</v>
      </c>
      <c r="AZ12" s="361" t="s">
        <v>45</v>
      </c>
      <c r="BA12" s="363">
        <v>199</v>
      </c>
      <c r="BB12" s="368">
        <v>77</v>
      </c>
      <c r="BC12" s="368">
        <v>159</v>
      </c>
      <c r="BD12" s="368">
        <v>99</v>
      </c>
      <c r="BE12" s="368">
        <v>0</v>
      </c>
      <c r="BF12" s="368">
        <v>188</v>
      </c>
      <c r="BG12" s="368">
        <v>82071</v>
      </c>
      <c r="BH12" s="368">
        <v>1</v>
      </c>
      <c r="BI12" s="368">
        <v>264</v>
      </c>
      <c r="BJ12" s="368">
        <v>154</v>
      </c>
      <c r="BK12" s="368">
        <v>591</v>
      </c>
      <c r="BL12" s="368">
        <v>1540</v>
      </c>
      <c r="BM12" s="368">
        <v>13</v>
      </c>
      <c r="BN12" s="364">
        <v>129</v>
      </c>
      <c r="BO12" s="439">
        <v>32</v>
      </c>
      <c r="BP12" s="440">
        <v>22</v>
      </c>
      <c r="BQ12" s="361" t="s">
        <v>45</v>
      </c>
      <c r="BR12" s="364">
        <v>63</v>
      </c>
      <c r="BS12" s="440">
        <v>11060</v>
      </c>
      <c r="BT12" s="441"/>
      <c r="BU12" s="441"/>
      <c r="BV12" s="441"/>
      <c r="BW12" s="441"/>
      <c r="BX12" s="361" t="s">
        <v>45</v>
      </c>
      <c r="BY12" s="368">
        <v>14589</v>
      </c>
      <c r="BZ12" s="368">
        <v>10065</v>
      </c>
      <c r="CA12" s="368">
        <v>2652</v>
      </c>
      <c r="CB12" s="368">
        <v>1118</v>
      </c>
      <c r="CC12" s="368">
        <v>573</v>
      </c>
      <c r="CD12" s="368">
        <v>144</v>
      </c>
      <c r="CE12" s="368">
        <v>29</v>
      </c>
      <c r="CF12" s="368">
        <v>7</v>
      </c>
      <c r="CG12" s="368">
        <v>1</v>
      </c>
      <c r="CH12" s="368">
        <v>0</v>
      </c>
      <c r="CI12" s="368">
        <v>0</v>
      </c>
      <c r="CJ12" s="371">
        <v>0</v>
      </c>
      <c r="CK12" s="358"/>
      <c r="CL12" s="359"/>
      <c r="CM12" s="361" t="s">
        <v>45</v>
      </c>
      <c r="CN12" s="368">
        <v>623</v>
      </c>
      <c r="CO12" s="368">
        <v>90</v>
      </c>
      <c r="CP12" s="368">
        <v>31</v>
      </c>
      <c r="CQ12" s="368">
        <v>266600</v>
      </c>
      <c r="CR12" s="368">
        <v>108</v>
      </c>
      <c r="CS12" s="368">
        <v>20</v>
      </c>
      <c r="CT12" s="368">
        <v>4</v>
      </c>
      <c r="CU12" s="368">
        <v>17886</v>
      </c>
      <c r="CV12" s="369">
        <v>21</v>
      </c>
      <c r="CW12" s="361" t="s">
        <v>45</v>
      </c>
      <c r="CX12" s="368">
        <v>512</v>
      </c>
      <c r="CY12" s="368">
        <v>3</v>
      </c>
      <c r="CZ12" s="368">
        <v>902745</v>
      </c>
      <c r="DA12" s="368">
        <v>843973</v>
      </c>
      <c r="DB12" s="368">
        <v>199060</v>
      </c>
      <c r="DC12" s="368">
        <v>3913</v>
      </c>
      <c r="DD12" s="368">
        <v>0</v>
      </c>
      <c r="DE12" s="368">
        <v>1617</v>
      </c>
      <c r="DF12" s="368">
        <v>0</v>
      </c>
      <c r="DG12" s="368">
        <v>193530</v>
      </c>
      <c r="DH12" s="368">
        <v>14066</v>
      </c>
      <c r="DI12" s="368">
        <v>55277</v>
      </c>
      <c r="DJ12" s="371">
        <v>4019</v>
      </c>
      <c r="DK12" s="368">
        <v>0</v>
      </c>
      <c r="DL12" s="368">
        <v>0</v>
      </c>
      <c r="DM12" s="369">
        <v>0</v>
      </c>
      <c r="DN12" s="361" t="s">
        <v>45</v>
      </c>
      <c r="DO12" s="363">
        <v>1323</v>
      </c>
      <c r="DP12" s="368">
        <v>0</v>
      </c>
      <c r="DQ12" s="368">
        <v>9</v>
      </c>
      <c r="DR12" s="368">
        <v>164</v>
      </c>
      <c r="DS12" s="368">
        <v>326</v>
      </c>
      <c r="DT12" s="368">
        <v>41</v>
      </c>
      <c r="DU12" s="368">
        <v>443</v>
      </c>
      <c r="DV12" s="368">
        <v>0</v>
      </c>
      <c r="DW12" s="368">
        <v>0</v>
      </c>
      <c r="DX12" s="368">
        <v>3</v>
      </c>
      <c r="DY12" s="368">
        <v>0</v>
      </c>
      <c r="DZ12" s="368">
        <v>0</v>
      </c>
      <c r="EA12" s="369">
        <v>0</v>
      </c>
      <c r="EB12" s="442"/>
      <c r="EC12" s="361" t="s">
        <v>45</v>
      </c>
      <c r="ED12" s="370">
        <v>0</v>
      </c>
      <c r="EE12" s="368">
        <v>1851</v>
      </c>
      <c r="EF12" s="368">
        <v>8</v>
      </c>
      <c r="EG12" s="368">
        <v>546</v>
      </c>
      <c r="EH12" s="363">
        <v>1</v>
      </c>
      <c r="EI12" s="368">
        <v>5334</v>
      </c>
      <c r="EJ12" s="368">
        <v>28</v>
      </c>
      <c r="EK12" s="368">
        <v>2019</v>
      </c>
      <c r="EL12" s="368">
        <v>2</v>
      </c>
      <c r="EM12" s="368">
        <v>2140</v>
      </c>
      <c r="EN12" s="368">
        <v>13</v>
      </c>
      <c r="EO12" s="369">
        <v>1894</v>
      </c>
      <c r="EP12" s="442"/>
      <c r="EQ12" s="361" t="s">
        <v>45</v>
      </c>
      <c r="ER12" s="368">
        <v>0</v>
      </c>
      <c r="ES12" s="368">
        <v>6</v>
      </c>
      <c r="ET12" s="368">
        <v>0</v>
      </c>
      <c r="EU12" s="368">
        <v>3</v>
      </c>
      <c r="EV12" s="368">
        <v>0</v>
      </c>
      <c r="EW12" s="369">
        <v>0</v>
      </c>
      <c r="EX12" s="442"/>
      <c r="EY12" s="361" t="s">
        <v>45</v>
      </c>
      <c r="EZ12" s="368">
        <f t="shared" si="0"/>
        <v>3</v>
      </c>
      <c r="FA12" s="368">
        <f t="shared" si="1"/>
        <v>9331</v>
      </c>
      <c r="FB12" s="368">
        <f t="shared" si="2"/>
        <v>49</v>
      </c>
      <c r="FC12" s="368">
        <f t="shared" si="3"/>
        <v>4462</v>
      </c>
      <c r="FD12" s="368">
        <v>0</v>
      </c>
      <c r="FE12" s="368">
        <v>2207</v>
      </c>
      <c r="FF12" s="371">
        <v>113</v>
      </c>
      <c r="FG12" s="368">
        <v>495</v>
      </c>
      <c r="FH12" s="368">
        <v>18969</v>
      </c>
      <c r="FI12" s="369">
        <v>135990</v>
      </c>
      <c r="FJ12" s="358"/>
      <c r="FK12" s="442"/>
      <c r="FL12" s="359"/>
      <c r="FM12" s="361" t="s">
        <v>400</v>
      </c>
      <c r="FN12" s="363">
        <v>0</v>
      </c>
      <c r="FO12" s="368">
        <v>0</v>
      </c>
      <c r="FP12" s="371">
        <v>0</v>
      </c>
      <c r="FQ12" s="369">
        <v>0</v>
      </c>
    </row>
    <row r="13" spans="2:190" s="360" customFormat="1" ht="24.75" customHeight="1" x14ac:dyDescent="0.15">
      <c r="B13" s="361" t="s">
        <v>46</v>
      </c>
      <c r="C13" s="368">
        <v>53525</v>
      </c>
      <c r="D13" s="368">
        <v>18237</v>
      </c>
      <c r="E13" s="368">
        <v>71762</v>
      </c>
      <c r="F13" s="368">
        <v>337156453</v>
      </c>
      <c r="G13" s="368">
        <v>88885012</v>
      </c>
      <c r="H13" s="368">
        <v>1434</v>
      </c>
      <c r="I13" s="371">
        <v>962110</v>
      </c>
      <c r="J13" s="369">
        <v>247307897</v>
      </c>
      <c r="K13" s="361" t="s">
        <v>46</v>
      </c>
      <c r="L13" s="363">
        <v>1185</v>
      </c>
      <c r="M13" s="368">
        <v>635</v>
      </c>
      <c r="N13" s="368">
        <v>1820</v>
      </c>
      <c r="O13" s="368">
        <v>1118898</v>
      </c>
      <c r="P13" s="368">
        <v>731534</v>
      </c>
      <c r="Q13" s="368">
        <v>387364</v>
      </c>
      <c r="R13" s="368">
        <v>8433</v>
      </c>
      <c r="S13" s="368">
        <v>10854</v>
      </c>
      <c r="T13" s="368">
        <v>19287</v>
      </c>
      <c r="U13" s="368">
        <v>43773707</v>
      </c>
      <c r="V13" s="368">
        <v>20429140</v>
      </c>
      <c r="W13" s="369">
        <v>23344567</v>
      </c>
      <c r="X13" s="361" t="s">
        <v>46</v>
      </c>
      <c r="Y13" s="370">
        <v>6</v>
      </c>
      <c r="Z13" s="368">
        <v>9635</v>
      </c>
      <c r="AA13" s="368">
        <v>73</v>
      </c>
      <c r="AB13" s="368">
        <v>82272</v>
      </c>
      <c r="AC13" s="368">
        <v>6357</v>
      </c>
      <c r="AD13" s="368">
        <v>61598</v>
      </c>
      <c r="AE13" s="368">
        <v>46512</v>
      </c>
      <c r="AF13" s="368">
        <v>7082</v>
      </c>
      <c r="AG13" s="368">
        <v>50802</v>
      </c>
      <c r="AH13" s="368">
        <v>20950</v>
      </c>
      <c r="AI13" s="368">
        <v>6501</v>
      </c>
      <c r="AJ13" s="368">
        <v>21780</v>
      </c>
      <c r="AK13" s="368">
        <v>255</v>
      </c>
      <c r="AL13" s="368">
        <v>2492</v>
      </c>
      <c r="AM13" s="369">
        <v>1276</v>
      </c>
      <c r="AN13" s="436" t="s">
        <v>46</v>
      </c>
      <c r="AO13" s="437">
        <v>574</v>
      </c>
      <c r="AP13" s="368">
        <v>1234</v>
      </c>
      <c r="AQ13" s="368">
        <v>20</v>
      </c>
      <c r="AR13" s="368">
        <v>11087</v>
      </c>
      <c r="AS13" s="368">
        <v>5426</v>
      </c>
      <c r="AT13" s="368">
        <v>4119</v>
      </c>
      <c r="AU13" s="368">
        <v>6631</v>
      </c>
      <c r="AV13" s="368">
        <v>4296</v>
      </c>
      <c r="AW13" s="368">
        <v>798</v>
      </c>
      <c r="AX13" s="368">
        <v>1401</v>
      </c>
      <c r="AY13" s="438">
        <v>597</v>
      </c>
      <c r="AZ13" s="361" t="s">
        <v>46</v>
      </c>
      <c r="BA13" s="363">
        <v>1371</v>
      </c>
      <c r="BB13" s="368">
        <v>572</v>
      </c>
      <c r="BC13" s="368">
        <v>1223</v>
      </c>
      <c r="BD13" s="368">
        <v>743</v>
      </c>
      <c r="BE13" s="368">
        <v>1</v>
      </c>
      <c r="BF13" s="368">
        <v>1632</v>
      </c>
      <c r="BG13" s="368">
        <v>1230909</v>
      </c>
      <c r="BH13" s="368">
        <v>20</v>
      </c>
      <c r="BI13" s="368">
        <v>26663</v>
      </c>
      <c r="BJ13" s="368">
        <v>1356</v>
      </c>
      <c r="BK13" s="368">
        <v>3987</v>
      </c>
      <c r="BL13" s="368">
        <v>16185</v>
      </c>
      <c r="BM13" s="368">
        <v>72</v>
      </c>
      <c r="BN13" s="364">
        <v>1151</v>
      </c>
      <c r="BO13" s="439">
        <v>476</v>
      </c>
      <c r="BP13" s="440">
        <v>651</v>
      </c>
      <c r="BQ13" s="361" t="s">
        <v>46</v>
      </c>
      <c r="BR13" s="364">
        <v>360</v>
      </c>
      <c r="BS13" s="440">
        <v>94024</v>
      </c>
      <c r="BT13" s="441"/>
      <c r="BU13" s="441"/>
      <c r="BV13" s="441"/>
      <c r="BW13" s="441"/>
      <c r="BX13" s="361" t="s">
        <v>46</v>
      </c>
      <c r="BY13" s="368">
        <v>85549</v>
      </c>
      <c r="BZ13" s="368">
        <v>55586</v>
      </c>
      <c r="CA13" s="368">
        <v>16877</v>
      </c>
      <c r="CB13" s="368">
        <v>7837</v>
      </c>
      <c r="CC13" s="368">
        <v>4082</v>
      </c>
      <c r="CD13" s="368">
        <v>984</v>
      </c>
      <c r="CE13" s="368">
        <v>144</v>
      </c>
      <c r="CF13" s="368">
        <v>34</v>
      </c>
      <c r="CG13" s="368">
        <v>3</v>
      </c>
      <c r="CH13" s="368">
        <v>2</v>
      </c>
      <c r="CI13" s="368">
        <v>0</v>
      </c>
      <c r="CJ13" s="371">
        <v>0</v>
      </c>
      <c r="CK13" s="358"/>
      <c r="CL13" s="359"/>
      <c r="CM13" s="361" t="s">
        <v>46</v>
      </c>
      <c r="CN13" s="368">
        <v>4541</v>
      </c>
      <c r="CO13" s="368">
        <v>665</v>
      </c>
      <c r="CP13" s="368">
        <v>174</v>
      </c>
      <c r="CQ13" s="368">
        <v>1781145</v>
      </c>
      <c r="CR13" s="368">
        <v>757</v>
      </c>
      <c r="CS13" s="368">
        <v>93</v>
      </c>
      <c r="CT13" s="368">
        <v>14</v>
      </c>
      <c r="CU13" s="368">
        <v>81057</v>
      </c>
      <c r="CV13" s="369">
        <v>104</v>
      </c>
      <c r="CW13" s="361" t="s">
        <v>46</v>
      </c>
      <c r="CX13" s="368">
        <v>1083</v>
      </c>
      <c r="CY13" s="368">
        <v>4</v>
      </c>
      <c r="CZ13" s="368">
        <v>4872924</v>
      </c>
      <c r="DA13" s="368">
        <v>183342</v>
      </c>
      <c r="DB13" s="368">
        <v>1189289</v>
      </c>
      <c r="DC13" s="368">
        <v>2042</v>
      </c>
      <c r="DD13" s="368">
        <v>0</v>
      </c>
      <c r="DE13" s="368">
        <v>68</v>
      </c>
      <c r="DF13" s="368">
        <v>0</v>
      </c>
      <c r="DG13" s="368">
        <v>1187238</v>
      </c>
      <c r="DH13" s="368">
        <v>30439</v>
      </c>
      <c r="DI13" s="368">
        <v>339177</v>
      </c>
      <c r="DJ13" s="371">
        <v>8696</v>
      </c>
      <c r="DK13" s="368">
        <v>1</v>
      </c>
      <c r="DL13" s="368">
        <v>4</v>
      </c>
      <c r="DM13" s="369">
        <v>400</v>
      </c>
      <c r="DN13" s="361" t="s">
        <v>46</v>
      </c>
      <c r="DO13" s="363">
        <v>14030</v>
      </c>
      <c r="DP13" s="368">
        <v>0</v>
      </c>
      <c r="DQ13" s="368">
        <v>47</v>
      </c>
      <c r="DR13" s="368">
        <v>529</v>
      </c>
      <c r="DS13" s="368">
        <v>6327</v>
      </c>
      <c r="DT13" s="368">
        <v>110</v>
      </c>
      <c r="DU13" s="368">
        <v>2536</v>
      </c>
      <c r="DV13" s="368">
        <v>0</v>
      </c>
      <c r="DW13" s="368">
        <v>0</v>
      </c>
      <c r="DX13" s="368">
        <v>1</v>
      </c>
      <c r="DY13" s="368">
        <v>0</v>
      </c>
      <c r="DZ13" s="368">
        <v>0</v>
      </c>
      <c r="EA13" s="369">
        <v>0</v>
      </c>
      <c r="EB13" s="442"/>
      <c r="EC13" s="361" t="s">
        <v>46</v>
      </c>
      <c r="ED13" s="370">
        <v>0</v>
      </c>
      <c r="EE13" s="368">
        <v>4410</v>
      </c>
      <c r="EF13" s="368">
        <v>47</v>
      </c>
      <c r="EG13" s="368">
        <v>666</v>
      </c>
      <c r="EH13" s="363">
        <v>7</v>
      </c>
      <c r="EI13" s="368">
        <v>15924</v>
      </c>
      <c r="EJ13" s="368">
        <v>200</v>
      </c>
      <c r="EK13" s="368">
        <v>2898</v>
      </c>
      <c r="EL13" s="368">
        <v>3</v>
      </c>
      <c r="EM13" s="368">
        <v>5223</v>
      </c>
      <c r="EN13" s="368">
        <v>76</v>
      </c>
      <c r="EO13" s="369">
        <v>1472</v>
      </c>
      <c r="EP13" s="442"/>
      <c r="EQ13" s="361" t="s">
        <v>46</v>
      </c>
      <c r="ER13" s="368">
        <v>0</v>
      </c>
      <c r="ES13" s="368">
        <v>52</v>
      </c>
      <c r="ET13" s="368">
        <v>0</v>
      </c>
      <c r="EU13" s="368">
        <v>4</v>
      </c>
      <c r="EV13" s="368">
        <v>0</v>
      </c>
      <c r="EW13" s="369">
        <v>0</v>
      </c>
      <c r="EX13" s="442"/>
      <c r="EY13" s="361" t="s">
        <v>46</v>
      </c>
      <c r="EZ13" s="368">
        <f t="shared" si="0"/>
        <v>10</v>
      </c>
      <c r="FA13" s="368">
        <f t="shared" si="1"/>
        <v>25609</v>
      </c>
      <c r="FB13" s="368">
        <f t="shared" si="2"/>
        <v>323</v>
      </c>
      <c r="FC13" s="368">
        <f t="shared" si="3"/>
        <v>5040</v>
      </c>
      <c r="FD13" s="368">
        <v>0</v>
      </c>
      <c r="FE13" s="368">
        <v>111</v>
      </c>
      <c r="FF13" s="371">
        <v>84</v>
      </c>
      <c r="FG13" s="368">
        <v>2391</v>
      </c>
      <c r="FH13" s="368">
        <v>57148</v>
      </c>
      <c r="FI13" s="369">
        <v>367602</v>
      </c>
      <c r="FJ13" s="358"/>
      <c r="FK13" s="442"/>
      <c r="FL13" s="359"/>
      <c r="FM13" s="361" t="s">
        <v>401</v>
      </c>
      <c r="FN13" s="363">
        <v>0</v>
      </c>
      <c r="FO13" s="368">
        <v>0</v>
      </c>
      <c r="FP13" s="371">
        <v>0</v>
      </c>
      <c r="FQ13" s="369">
        <v>0</v>
      </c>
    </row>
    <row r="14" spans="2:190" s="360" customFormat="1" ht="24.75" customHeight="1" x14ac:dyDescent="0.15">
      <c r="B14" s="361" t="s">
        <v>47</v>
      </c>
      <c r="C14" s="368">
        <v>3796</v>
      </c>
      <c r="D14" s="368">
        <v>1940</v>
      </c>
      <c r="E14" s="368">
        <v>5736</v>
      </c>
      <c r="F14" s="368">
        <v>22894287</v>
      </c>
      <c r="G14" s="368">
        <v>6414961</v>
      </c>
      <c r="H14" s="368">
        <v>0</v>
      </c>
      <c r="I14" s="371">
        <v>73280</v>
      </c>
      <c r="J14" s="369">
        <v>16406046</v>
      </c>
      <c r="K14" s="361" t="s">
        <v>47</v>
      </c>
      <c r="L14" s="363">
        <v>112</v>
      </c>
      <c r="M14" s="368">
        <v>87</v>
      </c>
      <c r="N14" s="368">
        <v>199</v>
      </c>
      <c r="O14" s="368">
        <v>103050</v>
      </c>
      <c r="P14" s="368">
        <v>74297</v>
      </c>
      <c r="Q14" s="368">
        <v>28753</v>
      </c>
      <c r="R14" s="368">
        <v>951</v>
      </c>
      <c r="S14" s="368">
        <v>1316</v>
      </c>
      <c r="T14" s="368">
        <v>2267</v>
      </c>
      <c r="U14" s="368">
        <v>4624138</v>
      </c>
      <c r="V14" s="368">
        <v>2382176</v>
      </c>
      <c r="W14" s="369">
        <v>2241962</v>
      </c>
      <c r="X14" s="361" t="s">
        <v>47</v>
      </c>
      <c r="Y14" s="370">
        <v>3</v>
      </c>
      <c r="Z14" s="368">
        <v>733</v>
      </c>
      <c r="AA14" s="368">
        <v>6</v>
      </c>
      <c r="AB14" s="368">
        <v>6939</v>
      </c>
      <c r="AC14" s="368">
        <v>484</v>
      </c>
      <c r="AD14" s="368">
        <v>5190</v>
      </c>
      <c r="AE14" s="368">
        <v>3860</v>
      </c>
      <c r="AF14" s="368">
        <v>680</v>
      </c>
      <c r="AG14" s="368">
        <v>4308</v>
      </c>
      <c r="AH14" s="368">
        <v>1839</v>
      </c>
      <c r="AI14" s="368">
        <v>642</v>
      </c>
      <c r="AJ14" s="368">
        <v>1742</v>
      </c>
      <c r="AK14" s="368">
        <v>61</v>
      </c>
      <c r="AL14" s="368">
        <v>199</v>
      </c>
      <c r="AM14" s="369">
        <v>124</v>
      </c>
      <c r="AN14" s="436" t="s">
        <v>47</v>
      </c>
      <c r="AO14" s="437">
        <v>90</v>
      </c>
      <c r="AP14" s="368">
        <v>118</v>
      </c>
      <c r="AQ14" s="368">
        <v>0</v>
      </c>
      <c r="AR14" s="368">
        <v>613</v>
      </c>
      <c r="AS14" s="368">
        <v>378</v>
      </c>
      <c r="AT14" s="368">
        <v>397</v>
      </c>
      <c r="AU14" s="368">
        <v>496</v>
      </c>
      <c r="AV14" s="368">
        <v>266</v>
      </c>
      <c r="AW14" s="368">
        <v>81</v>
      </c>
      <c r="AX14" s="368">
        <v>312</v>
      </c>
      <c r="AY14" s="438">
        <v>46</v>
      </c>
      <c r="AZ14" s="361" t="s">
        <v>47</v>
      </c>
      <c r="BA14" s="363">
        <v>105</v>
      </c>
      <c r="BB14" s="368">
        <v>65</v>
      </c>
      <c r="BC14" s="368">
        <v>99</v>
      </c>
      <c r="BD14" s="368">
        <v>61</v>
      </c>
      <c r="BE14" s="368">
        <v>0</v>
      </c>
      <c r="BF14" s="368">
        <v>172</v>
      </c>
      <c r="BG14" s="368">
        <v>91929</v>
      </c>
      <c r="BH14" s="368">
        <v>2</v>
      </c>
      <c r="BI14" s="368">
        <v>1420</v>
      </c>
      <c r="BJ14" s="368">
        <v>143</v>
      </c>
      <c r="BK14" s="368">
        <v>163</v>
      </c>
      <c r="BL14" s="368">
        <v>695</v>
      </c>
      <c r="BM14" s="368">
        <v>4</v>
      </c>
      <c r="BN14" s="364">
        <v>90</v>
      </c>
      <c r="BO14" s="439">
        <v>41</v>
      </c>
      <c r="BP14" s="440">
        <v>11</v>
      </c>
      <c r="BQ14" s="361" t="s">
        <v>47</v>
      </c>
      <c r="BR14" s="364">
        <v>26</v>
      </c>
      <c r="BS14" s="440">
        <v>5675</v>
      </c>
      <c r="BT14" s="441"/>
      <c r="BU14" s="441"/>
      <c r="BV14" s="441"/>
      <c r="BW14" s="441"/>
      <c r="BX14" s="361" t="s">
        <v>47</v>
      </c>
      <c r="BY14" s="368">
        <v>7166</v>
      </c>
      <c r="BZ14" s="368">
        <v>4928</v>
      </c>
      <c r="CA14" s="368">
        <v>1382</v>
      </c>
      <c r="CB14" s="368">
        <v>519</v>
      </c>
      <c r="CC14" s="368">
        <v>265</v>
      </c>
      <c r="CD14" s="368">
        <v>62</v>
      </c>
      <c r="CE14" s="368">
        <v>10</v>
      </c>
      <c r="CF14" s="368">
        <v>0</v>
      </c>
      <c r="CG14" s="368">
        <v>0</v>
      </c>
      <c r="CH14" s="368">
        <v>0</v>
      </c>
      <c r="CI14" s="368">
        <v>0</v>
      </c>
      <c r="CJ14" s="371">
        <v>0</v>
      </c>
      <c r="CK14" s="358"/>
      <c r="CL14" s="359"/>
      <c r="CM14" s="361" t="s">
        <v>47</v>
      </c>
      <c r="CN14" s="368">
        <v>425</v>
      </c>
      <c r="CO14" s="368">
        <v>99</v>
      </c>
      <c r="CP14" s="368">
        <v>41</v>
      </c>
      <c r="CQ14" s="368">
        <v>240050</v>
      </c>
      <c r="CR14" s="368">
        <v>117</v>
      </c>
      <c r="CS14" s="368">
        <v>14</v>
      </c>
      <c r="CT14" s="368">
        <v>6</v>
      </c>
      <c r="CU14" s="368">
        <v>13205</v>
      </c>
      <c r="CV14" s="369">
        <v>18</v>
      </c>
      <c r="CW14" s="361" t="s">
        <v>47</v>
      </c>
      <c r="CX14" s="368">
        <v>121</v>
      </c>
      <c r="CY14" s="368">
        <v>1</v>
      </c>
      <c r="CZ14" s="368">
        <v>324748</v>
      </c>
      <c r="DA14" s="368">
        <v>8635</v>
      </c>
      <c r="DB14" s="368">
        <v>73353</v>
      </c>
      <c r="DC14" s="368">
        <v>264</v>
      </c>
      <c r="DD14" s="368">
        <v>0</v>
      </c>
      <c r="DE14" s="368">
        <v>0</v>
      </c>
      <c r="DF14" s="368">
        <v>0</v>
      </c>
      <c r="DG14" s="368">
        <v>73097</v>
      </c>
      <c r="DH14" s="368">
        <v>27192</v>
      </c>
      <c r="DI14" s="368">
        <v>19970</v>
      </c>
      <c r="DJ14" s="371">
        <v>7769</v>
      </c>
      <c r="DK14" s="368">
        <v>1</v>
      </c>
      <c r="DL14" s="368">
        <v>1</v>
      </c>
      <c r="DM14" s="369">
        <v>500</v>
      </c>
      <c r="DN14" s="361" t="s">
        <v>47</v>
      </c>
      <c r="DO14" s="363">
        <v>745</v>
      </c>
      <c r="DP14" s="368">
        <v>0</v>
      </c>
      <c r="DQ14" s="368">
        <v>12</v>
      </c>
      <c r="DR14" s="368">
        <v>103</v>
      </c>
      <c r="DS14" s="368">
        <v>186</v>
      </c>
      <c r="DT14" s="368">
        <v>36</v>
      </c>
      <c r="DU14" s="368">
        <v>228</v>
      </c>
      <c r="DV14" s="368">
        <v>0</v>
      </c>
      <c r="DW14" s="368">
        <v>0</v>
      </c>
      <c r="DX14" s="368">
        <v>0</v>
      </c>
      <c r="DY14" s="368">
        <v>0</v>
      </c>
      <c r="DZ14" s="368">
        <v>0</v>
      </c>
      <c r="EA14" s="369">
        <v>0</v>
      </c>
      <c r="EB14" s="442"/>
      <c r="EC14" s="361" t="s">
        <v>47</v>
      </c>
      <c r="ED14" s="370">
        <v>0</v>
      </c>
      <c r="EE14" s="368">
        <v>954</v>
      </c>
      <c r="EF14" s="368">
        <v>4</v>
      </c>
      <c r="EG14" s="368">
        <v>345</v>
      </c>
      <c r="EH14" s="363">
        <v>1</v>
      </c>
      <c r="EI14" s="368">
        <v>2601</v>
      </c>
      <c r="EJ14" s="368">
        <v>30</v>
      </c>
      <c r="EK14" s="368">
        <v>1204</v>
      </c>
      <c r="EL14" s="368">
        <v>1</v>
      </c>
      <c r="EM14" s="368">
        <v>988</v>
      </c>
      <c r="EN14" s="368">
        <v>3</v>
      </c>
      <c r="EO14" s="369">
        <v>783</v>
      </c>
      <c r="EP14" s="442"/>
      <c r="EQ14" s="361" t="s">
        <v>47</v>
      </c>
      <c r="ER14" s="368">
        <v>0</v>
      </c>
      <c r="ES14" s="368">
        <v>1</v>
      </c>
      <c r="ET14" s="368">
        <v>0</v>
      </c>
      <c r="EU14" s="368">
        <v>0</v>
      </c>
      <c r="EV14" s="368">
        <v>0</v>
      </c>
      <c r="EW14" s="369">
        <v>0</v>
      </c>
      <c r="EX14" s="442"/>
      <c r="EY14" s="361" t="s">
        <v>47</v>
      </c>
      <c r="EZ14" s="368">
        <f t="shared" si="0"/>
        <v>2</v>
      </c>
      <c r="FA14" s="368">
        <f t="shared" si="1"/>
        <v>4544</v>
      </c>
      <c r="FB14" s="368">
        <f t="shared" si="2"/>
        <v>37</v>
      </c>
      <c r="FC14" s="368">
        <f t="shared" si="3"/>
        <v>2332</v>
      </c>
      <c r="FD14" s="368">
        <v>0</v>
      </c>
      <c r="FE14" s="368">
        <v>319</v>
      </c>
      <c r="FF14" s="371">
        <v>87</v>
      </c>
      <c r="FG14" s="368">
        <v>205</v>
      </c>
      <c r="FH14" s="368">
        <v>8836</v>
      </c>
      <c r="FI14" s="369">
        <v>65462</v>
      </c>
      <c r="FJ14" s="358"/>
      <c r="FK14" s="442"/>
      <c r="FL14" s="359"/>
      <c r="FM14" s="361" t="s">
        <v>402</v>
      </c>
      <c r="FN14" s="363">
        <v>0</v>
      </c>
      <c r="FO14" s="368">
        <v>0</v>
      </c>
      <c r="FP14" s="371">
        <v>0</v>
      </c>
      <c r="FQ14" s="369">
        <v>0</v>
      </c>
    </row>
    <row r="15" spans="2:190" s="360" customFormat="1" ht="24.75" customHeight="1" x14ac:dyDescent="0.15">
      <c r="B15" s="361" t="s">
        <v>48</v>
      </c>
      <c r="C15" s="368">
        <v>24134</v>
      </c>
      <c r="D15" s="368">
        <v>10232</v>
      </c>
      <c r="E15" s="368">
        <v>34366</v>
      </c>
      <c r="F15" s="368">
        <v>147674829</v>
      </c>
      <c r="G15" s="368">
        <v>40927554</v>
      </c>
      <c r="H15" s="368">
        <v>375</v>
      </c>
      <c r="I15" s="371">
        <v>423798</v>
      </c>
      <c r="J15" s="369">
        <v>106323102</v>
      </c>
      <c r="K15" s="361" t="s">
        <v>48</v>
      </c>
      <c r="L15" s="363">
        <v>568</v>
      </c>
      <c r="M15" s="368">
        <v>405</v>
      </c>
      <c r="N15" s="368">
        <v>973</v>
      </c>
      <c r="O15" s="368">
        <v>532109</v>
      </c>
      <c r="P15" s="368">
        <v>362457</v>
      </c>
      <c r="Q15" s="368">
        <v>169652</v>
      </c>
      <c r="R15" s="368">
        <v>3822</v>
      </c>
      <c r="S15" s="368">
        <v>5496</v>
      </c>
      <c r="T15" s="368">
        <v>9318</v>
      </c>
      <c r="U15" s="368">
        <v>19775399</v>
      </c>
      <c r="V15" s="368">
        <v>9744012</v>
      </c>
      <c r="W15" s="369">
        <v>10031387</v>
      </c>
      <c r="X15" s="361" t="s">
        <v>48</v>
      </c>
      <c r="Y15" s="370">
        <v>0</v>
      </c>
      <c r="Z15" s="368">
        <v>4069</v>
      </c>
      <c r="AA15" s="368">
        <v>29</v>
      </c>
      <c r="AB15" s="368">
        <v>38777</v>
      </c>
      <c r="AC15" s="368">
        <v>2756</v>
      </c>
      <c r="AD15" s="368">
        <v>29421</v>
      </c>
      <c r="AE15" s="368">
        <v>22551</v>
      </c>
      <c r="AF15" s="368">
        <v>4132</v>
      </c>
      <c r="AG15" s="368">
        <v>24873</v>
      </c>
      <c r="AH15" s="368">
        <v>9693</v>
      </c>
      <c r="AI15" s="368">
        <v>3152</v>
      </c>
      <c r="AJ15" s="368">
        <v>10610</v>
      </c>
      <c r="AK15" s="368">
        <v>237</v>
      </c>
      <c r="AL15" s="368">
        <v>1084</v>
      </c>
      <c r="AM15" s="369">
        <v>607</v>
      </c>
      <c r="AN15" s="436" t="s">
        <v>48</v>
      </c>
      <c r="AO15" s="437">
        <v>259</v>
      </c>
      <c r="AP15" s="368">
        <v>622</v>
      </c>
      <c r="AQ15" s="368">
        <v>8</v>
      </c>
      <c r="AR15" s="368">
        <v>5393</v>
      </c>
      <c r="AS15" s="368">
        <v>2410</v>
      </c>
      <c r="AT15" s="368">
        <v>2415</v>
      </c>
      <c r="AU15" s="368">
        <v>3121</v>
      </c>
      <c r="AV15" s="368">
        <v>1909</v>
      </c>
      <c r="AW15" s="368">
        <v>396</v>
      </c>
      <c r="AX15" s="368">
        <v>882</v>
      </c>
      <c r="AY15" s="438">
        <v>310</v>
      </c>
      <c r="AZ15" s="361" t="s">
        <v>48</v>
      </c>
      <c r="BA15" s="363">
        <v>557</v>
      </c>
      <c r="BB15" s="368">
        <v>242</v>
      </c>
      <c r="BC15" s="368">
        <v>574</v>
      </c>
      <c r="BD15" s="368">
        <v>377</v>
      </c>
      <c r="BE15" s="368">
        <v>1</v>
      </c>
      <c r="BF15" s="368">
        <v>647</v>
      </c>
      <c r="BG15" s="368">
        <v>1018781</v>
      </c>
      <c r="BH15" s="368">
        <v>3</v>
      </c>
      <c r="BI15" s="368">
        <v>5919</v>
      </c>
      <c r="BJ15" s="368">
        <v>523</v>
      </c>
      <c r="BK15" s="368">
        <v>2074</v>
      </c>
      <c r="BL15" s="368">
        <v>6414</v>
      </c>
      <c r="BM15" s="368">
        <v>41</v>
      </c>
      <c r="BN15" s="364">
        <v>420</v>
      </c>
      <c r="BO15" s="439">
        <v>166</v>
      </c>
      <c r="BP15" s="440">
        <v>154</v>
      </c>
      <c r="BQ15" s="361" t="s">
        <v>48</v>
      </c>
      <c r="BR15" s="364">
        <v>159</v>
      </c>
      <c r="BS15" s="440">
        <v>35984</v>
      </c>
      <c r="BT15" s="441"/>
      <c r="BU15" s="441"/>
      <c r="BV15" s="441"/>
      <c r="BW15" s="441"/>
      <c r="BX15" s="361" t="s">
        <v>48</v>
      </c>
      <c r="BY15" s="368">
        <v>40337</v>
      </c>
      <c r="BZ15" s="368">
        <v>25928</v>
      </c>
      <c r="CA15" s="368">
        <v>8080</v>
      </c>
      <c r="CB15" s="368">
        <v>3678</v>
      </c>
      <c r="CC15" s="368">
        <v>2003</v>
      </c>
      <c r="CD15" s="368">
        <v>527</v>
      </c>
      <c r="CE15" s="368">
        <v>100</v>
      </c>
      <c r="CF15" s="368">
        <v>14</v>
      </c>
      <c r="CG15" s="368">
        <v>6</v>
      </c>
      <c r="CH15" s="368">
        <v>1</v>
      </c>
      <c r="CI15" s="368">
        <v>0</v>
      </c>
      <c r="CJ15" s="371">
        <v>0</v>
      </c>
      <c r="CK15" s="358"/>
      <c r="CL15" s="359"/>
      <c r="CM15" s="361" t="s">
        <v>48</v>
      </c>
      <c r="CN15" s="368">
        <v>2177</v>
      </c>
      <c r="CO15" s="368">
        <v>295</v>
      </c>
      <c r="CP15" s="368">
        <v>99</v>
      </c>
      <c r="CQ15" s="368">
        <v>739956</v>
      </c>
      <c r="CR15" s="368">
        <v>343</v>
      </c>
      <c r="CS15" s="368">
        <v>54</v>
      </c>
      <c r="CT15" s="368">
        <v>8</v>
      </c>
      <c r="CU15" s="368">
        <v>43486</v>
      </c>
      <c r="CV15" s="369">
        <v>57</v>
      </c>
      <c r="CW15" s="361" t="s">
        <v>48</v>
      </c>
      <c r="CX15" s="368">
        <v>540</v>
      </c>
      <c r="CY15" s="368">
        <v>7</v>
      </c>
      <c r="CZ15" s="368">
        <v>2761505</v>
      </c>
      <c r="DA15" s="368">
        <v>237972</v>
      </c>
      <c r="DB15" s="368">
        <v>325397</v>
      </c>
      <c r="DC15" s="368">
        <v>1653</v>
      </c>
      <c r="DD15" s="368">
        <v>0</v>
      </c>
      <c r="DE15" s="368">
        <v>228</v>
      </c>
      <c r="DF15" s="368">
        <v>0</v>
      </c>
      <c r="DG15" s="368">
        <v>323575</v>
      </c>
      <c r="DH15" s="368">
        <v>53675</v>
      </c>
      <c r="DI15" s="368">
        <v>92439</v>
      </c>
      <c r="DJ15" s="371">
        <v>15335</v>
      </c>
      <c r="DK15" s="368">
        <v>1</v>
      </c>
      <c r="DL15" s="368">
        <v>1</v>
      </c>
      <c r="DM15" s="369">
        <v>10000</v>
      </c>
      <c r="DN15" s="361" t="s">
        <v>48</v>
      </c>
      <c r="DO15" s="363">
        <v>4439</v>
      </c>
      <c r="DP15" s="368">
        <v>0</v>
      </c>
      <c r="DQ15" s="368">
        <v>17</v>
      </c>
      <c r="DR15" s="368">
        <v>323</v>
      </c>
      <c r="DS15" s="368">
        <v>1784</v>
      </c>
      <c r="DT15" s="368">
        <v>70</v>
      </c>
      <c r="DU15" s="368">
        <v>1275</v>
      </c>
      <c r="DV15" s="368">
        <v>0</v>
      </c>
      <c r="DW15" s="368">
        <v>0</v>
      </c>
      <c r="DX15" s="368">
        <v>3</v>
      </c>
      <c r="DY15" s="368">
        <v>0</v>
      </c>
      <c r="DZ15" s="368">
        <v>0</v>
      </c>
      <c r="EA15" s="369">
        <v>0</v>
      </c>
      <c r="EB15" s="442"/>
      <c r="EC15" s="361" t="s">
        <v>48</v>
      </c>
      <c r="ED15" s="370">
        <v>2</v>
      </c>
      <c r="EE15" s="368">
        <v>3727</v>
      </c>
      <c r="EF15" s="368">
        <v>31</v>
      </c>
      <c r="EG15" s="368">
        <v>909</v>
      </c>
      <c r="EH15" s="363">
        <v>0</v>
      </c>
      <c r="EI15" s="368">
        <v>12463</v>
      </c>
      <c r="EJ15" s="368">
        <v>133</v>
      </c>
      <c r="EK15" s="368">
        <v>3439</v>
      </c>
      <c r="EL15" s="368">
        <v>2</v>
      </c>
      <c r="EM15" s="368">
        <v>4126</v>
      </c>
      <c r="EN15" s="368">
        <v>66</v>
      </c>
      <c r="EO15" s="369">
        <v>2646</v>
      </c>
      <c r="EP15" s="442"/>
      <c r="EQ15" s="361" t="s">
        <v>48</v>
      </c>
      <c r="ER15" s="368">
        <v>0</v>
      </c>
      <c r="ES15" s="368">
        <v>38</v>
      </c>
      <c r="ET15" s="368">
        <v>0</v>
      </c>
      <c r="EU15" s="368">
        <v>4</v>
      </c>
      <c r="EV15" s="368">
        <v>0</v>
      </c>
      <c r="EW15" s="369">
        <v>0</v>
      </c>
      <c r="EX15" s="442"/>
      <c r="EY15" s="361" t="s">
        <v>48</v>
      </c>
      <c r="EZ15" s="368">
        <f t="shared" si="0"/>
        <v>4</v>
      </c>
      <c r="FA15" s="368">
        <f t="shared" si="1"/>
        <v>20354</v>
      </c>
      <c r="FB15" s="368">
        <f t="shared" si="2"/>
        <v>230</v>
      </c>
      <c r="FC15" s="368">
        <f t="shared" si="3"/>
        <v>6998</v>
      </c>
      <c r="FD15" s="368">
        <v>0</v>
      </c>
      <c r="FE15" s="368">
        <v>2819</v>
      </c>
      <c r="FF15" s="371">
        <v>79</v>
      </c>
      <c r="FG15" s="368">
        <v>1122</v>
      </c>
      <c r="FH15" s="368">
        <v>39517</v>
      </c>
      <c r="FI15" s="369">
        <v>285063</v>
      </c>
      <c r="FJ15" s="358"/>
      <c r="FK15" s="442"/>
      <c r="FL15" s="359"/>
      <c r="FM15" s="361" t="s">
        <v>403</v>
      </c>
      <c r="FN15" s="363">
        <v>0</v>
      </c>
      <c r="FO15" s="368">
        <v>0</v>
      </c>
      <c r="FP15" s="371">
        <v>0</v>
      </c>
      <c r="FQ15" s="369">
        <v>0</v>
      </c>
    </row>
    <row r="16" spans="2:190" s="360" customFormat="1" ht="24.75" customHeight="1" x14ac:dyDescent="0.15">
      <c r="B16" s="361" t="s">
        <v>49</v>
      </c>
      <c r="C16" s="368">
        <v>20634</v>
      </c>
      <c r="D16" s="368">
        <v>7528</v>
      </c>
      <c r="E16" s="368">
        <v>28162</v>
      </c>
      <c r="F16" s="368">
        <v>125843935</v>
      </c>
      <c r="G16" s="368">
        <v>34122917</v>
      </c>
      <c r="H16" s="368">
        <v>3340</v>
      </c>
      <c r="I16" s="371">
        <v>340858</v>
      </c>
      <c r="J16" s="369">
        <v>91376820</v>
      </c>
      <c r="K16" s="361" t="s">
        <v>49</v>
      </c>
      <c r="L16" s="363">
        <v>432</v>
      </c>
      <c r="M16" s="368">
        <v>251</v>
      </c>
      <c r="N16" s="368">
        <v>683</v>
      </c>
      <c r="O16" s="368">
        <v>415589</v>
      </c>
      <c r="P16" s="368">
        <v>276778</v>
      </c>
      <c r="Q16" s="368">
        <v>138811</v>
      </c>
      <c r="R16" s="368">
        <v>3459</v>
      </c>
      <c r="S16" s="368">
        <v>5431</v>
      </c>
      <c r="T16" s="368">
        <v>8890</v>
      </c>
      <c r="U16" s="368">
        <v>20386132</v>
      </c>
      <c r="V16" s="368">
        <v>9467232</v>
      </c>
      <c r="W16" s="369">
        <v>10918900</v>
      </c>
      <c r="X16" s="361" t="s">
        <v>49</v>
      </c>
      <c r="Y16" s="370">
        <v>0</v>
      </c>
      <c r="Z16" s="368">
        <v>4134</v>
      </c>
      <c r="AA16" s="368">
        <v>24</v>
      </c>
      <c r="AB16" s="368">
        <v>33488</v>
      </c>
      <c r="AC16" s="368">
        <v>2332</v>
      </c>
      <c r="AD16" s="368">
        <v>25040</v>
      </c>
      <c r="AE16" s="368">
        <v>18973</v>
      </c>
      <c r="AF16" s="368">
        <v>3028</v>
      </c>
      <c r="AG16" s="368">
        <v>20961</v>
      </c>
      <c r="AH16" s="368">
        <v>8388</v>
      </c>
      <c r="AI16" s="368">
        <v>2641</v>
      </c>
      <c r="AJ16" s="368">
        <v>9186</v>
      </c>
      <c r="AK16" s="368">
        <v>117</v>
      </c>
      <c r="AL16" s="368">
        <v>1111</v>
      </c>
      <c r="AM16" s="369">
        <v>532</v>
      </c>
      <c r="AN16" s="436" t="s">
        <v>49</v>
      </c>
      <c r="AO16" s="437">
        <v>271</v>
      </c>
      <c r="AP16" s="368">
        <v>495</v>
      </c>
      <c r="AQ16" s="368">
        <v>9</v>
      </c>
      <c r="AR16" s="368">
        <v>4352</v>
      </c>
      <c r="AS16" s="368">
        <v>2957</v>
      </c>
      <c r="AT16" s="368">
        <v>1763</v>
      </c>
      <c r="AU16" s="368">
        <v>2493</v>
      </c>
      <c r="AV16" s="368">
        <v>1544</v>
      </c>
      <c r="AW16" s="368">
        <v>266</v>
      </c>
      <c r="AX16" s="368">
        <v>575</v>
      </c>
      <c r="AY16" s="438">
        <v>237</v>
      </c>
      <c r="AZ16" s="361" t="s">
        <v>49</v>
      </c>
      <c r="BA16" s="363">
        <v>592</v>
      </c>
      <c r="BB16" s="368">
        <v>258</v>
      </c>
      <c r="BC16" s="368">
        <v>561</v>
      </c>
      <c r="BD16" s="368">
        <v>282</v>
      </c>
      <c r="BE16" s="368">
        <v>3</v>
      </c>
      <c r="BF16" s="368">
        <v>680</v>
      </c>
      <c r="BG16" s="368">
        <v>382978</v>
      </c>
      <c r="BH16" s="368">
        <v>5</v>
      </c>
      <c r="BI16" s="368">
        <v>57</v>
      </c>
      <c r="BJ16" s="368">
        <v>569</v>
      </c>
      <c r="BK16" s="368">
        <v>1782</v>
      </c>
      <c r="BL16" s="368">
        <v>5881</v>
      </c>
      <c r="BM16" s="368">
        <v>18</v>
      </c>
      <c r="BN16" s="364">
        <v>439</v>
      </c>
      <c r="BO16" s="439">
        <v>155</v>
      </c>
      <c r="BP16" s="440">
        <v>195</v>
      </c>
      <c r="BQ16" s="361" t="s">
        <v>49</v>
      </c>
      <c r="BR16" s="364">
        <v>98</v>
      </c>
      <c r="BS16" s="440">
        <v>18877</v>
      </c>
      <c r="BT16" s="441"/>
      <c r="BU16" s="441"/>
      <c r="BV16" s="441"/>
      <c r="BW16" s="441"/>
      <c r="BX16" s="361" t="s">
        <v>49</v>
      </c>
      <c r="BY16" s="368">
        <v>34723</v>
      </c>
      <c r="BZ16" s="368">
        <v>22234</v>
      </c>
      <c r="CA16" s="368">
        <v>7427</v>
      </c>
      <c r="CB16" s="368">
        <v>3013</v>
      </c>
      <c r="CC16" s="368">
        <v>1611</v>
      </c>
      <c r="CD16" s="368">
        <v>362</v>
      </c>
      <c r="CE16" s="368">
        <v>65</v>
      </c>
      <c r="CF16" s="368">
        <v>10</v>
      </c>
      <c r="CG16" s="368">
        <v>1</v>
      </c>
      <c r="CH16" s="368">
        <v>0</v>
      </c>
      <c r="CI16" s="368">
        <v>0</v>
      </c>
      <c r="CJ16" s="371">
        <v>0</v>
      </c>
      <c r="CK16" s="358"/>
      <c r="CL16" s="359"/>
      <c r="CM16" s="361" t="s">
        <v>49</v>
      </c>
      <c r="CN16" s="368">
        <v>1731</v>
      </c>
      <c r="CO16" s="368">
        <v>276</v>
      </c>
      <c r="CP16" s="368">
        <v>93</v>
      </c>
      <c r="CQ16" s="368">
        <v>662209</v>
      </c>
      <c r="CR16" s="368">
        <v>321</v>
      </c>
      <c r="CS16" s="368">
        <v>45</v>
      </c>
      <c r="CT16" s="368">
        <v>6</v>
      </c>
      <c r="CU16" s="368">
        <v>38467</v>
      </c>
      <c r="CV16" s="369">
        <v>49</v>
      </c>
      <c r="CW16" s="361" t="s">
        <v>49</v>
      </c>
      <c r="CX16" s="368">
        <v>396</v>
      </c>
      <c r="CY16" s="368">
        <v>0</v>
      </c>
      <c r="CZ16" s="368">
        <v>2583700</v>
      </c>
      <c r="DA16" s="368">
        <v>0</v>
      </c>
      <c r="DB16" s="368">
        <v>280304</v>
      </c>
      <c r="DC16" s="368">
        <v>635</v>
      </c>
      <c r="DD16" s="368">
        <v>0</v>
      </c>
      <c r="DE16" s="368">
        <v>31</v>
      </c>
      <c r="DF16" s="368">
        <v>0</v>
      </c>
      <c r="DG16" s="368">
        <v>279638</v>
      </c>
      <c r="DH16" s="368">
        <v>21163</v>
      </c>
      <c r="DI16" s="368">
        <v>79889</v>
      </c>
      <c r="DJ16" s="371">
        <v>6046</v>
      </c>
      <c r="DK16" s="368">
        <v>1</v>
      </c>
      <c r="DL16" s="368">
        <v>1</v>
      </c>
      <c r="DM16" s="369">
        <v>3000</v>
      </c>
      <c r="DN16" s="361" t="s">
        <v>49</v>
      </c>
      <c r="DO16" s="363">
        <v>5317</v>
      </c>
      <c r="DP16" s="368">
        <v>0</v>
      </c>
      <c r="DQ16" s="368">
        <v>11</v>
      </c>
      <c r="DR16" s="368">
        <v>204</v>
      </c>
      <c r="DS16" s="368">
        <v>2142</v>
      </c>
      <c r="DT16" s="368">
        <v>45</v>
      </c>
      <c r="DU16" s="368">
        <v>944</v>
      </c>
      <c r="DV16" s="368">
        <v>0</v>
      </c>
      <c r="DW16" s="368">
        <v>0</v>
      </c>
      <c r="DX16" s="368">
        <v>2</v>
      </c>
      <c r="DY16" s="368">
        <v>0</v>
      </c>
      <c r="DZ16" s="368">
        <v>0</v>
      </c>
      <c r="EA16" s="369">
        <v>0</v>
      </c>
      <c r="EB16" s="442"/>
      <c r="EC16" s="361" t="s">
        <v>49</v>
      </c>
      <c r="ED16" s="370">
        <v>2</v>
      </c>
      <c r="EE16" s="368">
        <v>2268</v>
      </c>
      <c r="EF16" s="368">
        <v>33</v>
      </c>
      <c r="EG16" s="368">
        <v>384</v>
      </c>
      <c r="EH16" s="363">
        <v>2</v>
      </c>
      <c r="EI16" s="368">
        <v>7813</v>
      </c>
      <c r="EJ16" s="368">
        <v>77</v>
      </c>
      <c r="EK16" s="368">
        <v>1459</v>
      </c>
      <c r="EL16" s="368">
        <v>1</v>
      </c>
      <c r="EM16" s="368">
        <v>2605</v>
      </c>
      <c r="EN16" s="368">
        <v>26</v>
      </c>
      <c r="EO16" s="369">
        <v>820</v>
      </c>
      <c r="EP16" s="442"/>
      <c r="EQ16" s="361" t="s">
        <v>49</v>
      </c>
      <c r="ER16" s="368">
        <v>0</v>
      </c>
      <c r="ES16" s="368">
        <v>18</v>
      </c>
      <c r="ET16" s="368">
        <v>6</v>
      </c>
      <c r="EU16" s="368">
        <v>1</v>
      </c>
      <c r="EV16" s="368">
        <v>0</v>
      </c>
      <c r="EW16" s="369">
        <v>1</v>
      </c>
      <c r="EX16" s="442"/>
      <c r="EY16" s="361" t="s">
        <v>49</v>
      </c>
      <c r="EZ16" s="368">
        <f t="shared" si="0"/>
        <v>6</v>
      </c>
      <c r="FA16" s="368">
        <f t="shared" si="1"/>
        <v>12704</v>
      </c>
      <c r="FB16" s="368">
        <f t="shared" si="2"/>
        <v>142</v>
      </c>
      <c r="FC16" s="368">
        <f t="shared" si="3"/>
        <v>2664</v>
      </c>
      <c r="FD16" s="368">
        <v>0</v>
      </c>
      <c r="FE16" s="368">
        <v>129</v>
      </c>
      <c r="FF16" s="371">
        <v>62</v>
      </c>
      <c r="FG16" s="368">
        <v>874</v>
      </c>
      <c r="FH16" s="368">
        <v>25246</v>
      </c>
      <c r="FI16" s="369">
        <v>174374</v>
      </c>
      <c r="FJ16" s="358"/>
      <c r="FK16" s="442"/>
      <c r="FL16" s="359"/>
      <c r="FM16" s="361" t="s">
        <v>404</v>
      </c>
      <c r="FN16" s="363">
        <v>0</v>
      </c>
      <c r="FO16" s="368">
        <v>0</v>
      </c>
      <c r="FP16" s="371">
        <v>0</v>
      </c>
      <c r="FQ16" s="369">
        <v>0</v>
      </c>
    </row>
    <row r="17" spans="2:173" s="360" customFormat="1" ht="24.75" customHeight="1" x14ac:dyDescent="0.15">
      <c r="B17" s="361" t="s">
        <v>50</v>
      </c>
      <c r="C17" s="368">
        <v>17880</v>
      </c>
      <c r="D17" s="368">
        <v>5464</v>
      </c>
      <c r="E17" s="368">
        <v>23344</v>
      </c>
      <c r="F17" s="368">
        <v>118157934</v>
      </c>
      <c r="G17" s="368">
        <v>29997830</v>
      </c>
      <c r="H17" s="368">
        <v>0</v>
      </c>
      <c r="I17" s="371">
        <v>349144</v>
      </c>
      <c r="J17" s="369">
        <v>87810960</v>
      </c>
      <c r="K17" s="361" t="s">
        <v>50</v>
      </c>
      <c r="L17" s="363">
        <v>346</v>
      </c>
      <c r="M17" s="368">
        <v>191</v>
      </c>
      <c r="N17" s="368">
        <v>537</v>
      </c>
      <c r="O17" s="368">
        <v>324315</v>
      </c>
      <c r="P17" s="368">
        <v>217417</v>
      </c>
      <c r="Q17" s="368">
        <v>106898</v>
      </c>
      <c r="R17" s="368">
        <v>2432</v>
      </c>
      <c r="S17" s="368">
        <v>3030</v>
      </c>
      <c r="T17" s="368">
        <v>5462</v>
      </c>
      <c r="U17" s="368">
        <v>12034799</v>
      </c>
      <c r="V17" s="368">
        <v>5748157</v>
      </c>
      <c r="W17" s="369">
        <v>6286642</v>
      </c>
      <c r="X17" s="361" t="s">
        <v>50</v>
      </c>
      <c r="Y17" s="370">
        <v>4</v>
      </c>
      <c r="Z17" s="368">
        <v>3359</v>
      </c>
      <c r="AA17" s="368">
        <v>24</v>
      </c>
      <c r="AB17" s="368">
        <v>26173</v>
      </c>
      <c r="AC17" s="368">
        <v>2644</v>
      </c>
      <c r="AD17" s="368">
        <v>19989</v>
      </c>
      <c r="AE17" s="368">
        <v>15195</v>
      </c>
      <c r="AF17" s="368">
        <v>2721</v>
      </c>
      <c r="AG17" s="368">
        <v>16588</v>
      </c>
      <c r="AH17" s="368">
        <v>6752</v>
      </c>
      <c r="AI17" s="368">
        <v>2414</v>
      </c>
      <c r="AJ17" s="368">
        <v>7495</v>
      </c>
      <c r="AK17" s="368">
        <v>85</v>
      </c>
      <c r="AL17" s="368">
        <v>683</v>
      </c>
      <c r="AM17" s="369">
        <v>366</v>
      </c>
      <c r="AN17" s="436" t="s">
        <v>50</v>
      </c>
      <c r="AO17" s="437">
        <v>173</v>
      </c>
      <c r="AP17" s="368">
        <v>346</v>
      </c>
      <c r="AQ17" s="368">
        <v>10</v>
      </c>
      <c r="AR17" s="368">
        <v>3736</v>
      </c>
      <c r="AS17" s="368">
        <v>1469</v>
      </c>
      <c r="AT17" s="368">
        <v>1266</v>
      </c>
      <c r="AU17" s="368">
        <v>2053</v>
      </c>
      <c r="AV17" s="368">
        <v>1437</v>
      </c>
      <c r="AW17" s="368">
        <v>282</v>
      </c>
      <c r="AX17" s="368">
        <v>415</v>
      </c>
      <c r="AY17" s="438">
        <v>180</v>
      </c>
      <c r="AZ17" s="361" t="s">
        <v>50</v>
      </c>
      <c r="BA17" s="363">
        <v>342</v>
      </c>
      <c r="BB17" s="368">
        <v>156</v>
      </c>
      <c r="BC17" s="368">
        <v>383</v>
      </c>
      <c r="BD17" s="368">
        <v>218</v>
      </c>
      <c r="BE17" s="368">
        <v>0</v>
      </c>
      <c r="BF17" s="368">
        <v>613</v>
      </c>
      <c r="BG17" s="368">
        <v>742140</v>
      </c>
      <c r="BH17" s="368">
        <v>2</v>
      </c>
      <c r="BI17" s="368">
        <v>5260</v>
      </c>
      <c r="BJ17" s="368">
        <v>513</v>
      </c>
      <c r="BK17" s="368">
        <v>1458</v>
      </c>
      <c r="BL17" s="368">
        <v>6361</v>
      </c>
      <c r="BM17" s="368">
        <v>34</v>
      </c>
      <c r="BN17" s="364">
        <v>409</v>
      </c>
      <c r="BO17" s="439">
        <v>183</v>
      </c>
      <c r="BP17" s="440">
        <v>320</v>
      </c>
      <c r="BQ17" s="361" t="s">
        <v>50</v>
      </c>
      <c r="BR17" s="364">
        <v>121</v>
      </c>
      <c r="BS17" s="440">
        <v>24700</v>
      </c>
      <c r="BT17" s="441"/>
      <c r="BU17" s="441"/>
      <c r="BV17" s="441"/>
      <c r="BW17" s="441"/>
      <c r="BX17" s="361" t="s">
        <v>50</v>
      </c>
      <c r="BY17" s="368">
        <v>27242</v>
      </c>
      <c r="BZ17" s="368">
        <v>17397</v>
      </c>
      <c r="CA17" s="368">
        <v>5144</v>
      </c>
      <c r="CB17" s="368">
        <v>2822</v>
      </c>
      <c r="CC17" s="368">
        <v>1498</v>
      </c>
      <c r="CD17" s="368">
        <v>325</v>
      </c>
      <c r="CE17" s="368">
        <v>51</v>
      </c>
      <c r="CF17" s="368">
        <v>4</v>
      </c>
      <c r="CG17" s="368">
        <v>1</v>
      </c>
      <c r="CH17" s="368">
        <v>0</v>
      </c>
      <c r="CI17" s="368">
        <v>0</v>
      </c>
      <c r="CJ17" s="371">
        <v>0</v>
      </c>
      <c r="CK17" s="358"/>
      <c r="CL17" s="359"/>
      <c r="CM17" s="361" t="s">
        <v>50</v>
      </c>
      <c r="CN17" s="368">
        <v>1599</v>
      </c>
      <c r="CO17" s="368">
        <v>204</v>
      </c>
      <c r="CP17" s="368">
        <v>35</v>
      </c>
      <c r="CQ17" s="368">
        <v>528634</v>
      </c>
      <c r="CR17" s="368">
        <v>227</v>
      </c>
      <c r="CS17" s="368">
        <v>17</v>
      </c>
      <c r="CT17" s="368">
        <v>2</v>
      </c>
      <c r="CU17" s="368">
        <v>14229</v>
      </c>
      <c r="CV17" s="369">
        <v>18</v>
      </c>
      <c r="CW17" s="361" t="s">
        <v>50</v>
      </c>
      <c r="CX17" s="368">
        <v>311</v>
      </c>
      <c r="CY17" s="368">
        <v>6</v>
      </c>
      <c r="CZ17" s="368">
        <v>5460378</v>
      </c>
      <c r="DA17" s="368">
        <v>3254307</v>
      </c>
      <c r="DB17" s="368">
        <v>612835</v>
      </c>
      <c r="DC17" s="368">
        <v>1068</v>
      </c>
      <c r="DD17" s="368">
        <v>0</v>
      </c>
      <c r="DE17" s="368">
        <v>35259</v>
      </c>
      <c r="DF17" s="368">
        <v>0</v>
      </c>
      <c r="DG17" s="368">
        <v>576550</v>
      </c>
      <c r="DH17" s="368">
        <v>444891</v>
      </c>
      <c r="DI17" s="368">
        <v>146574</v>
      </c>
      <c r="DJ17" s="371">
        <v>125694</v>
      </c>
      <c r="DK17" s="368">
        <v>2</v>
      </c>
      <c r="DL17" s="368">
        <v>2</v>
      </c>
      <c r="DM17" s="369">
        <v>10100</v>
      </c>
      <c r="DN17" s="361" t="s">
        <v>50</v>
      </c>
      <c r="DO17" s="363">
        <v>3817</v>
      </c>
      <c r="DP17" s="368">
        <v>0</v>
      </c>
      <c r="DQ17" s="368">
        <v>17</v>
      </c>
      <c r="DR17" s="368">
        <v>171</v>
      </c>
      <c r="DS17" s="368">
        <v>1948</v>
      </c>
      <c r="DT17" s="368">
        <v>29</v>
      </c>
      <c r="DU17" s="368">
        <v>691</v>
      </c>
      <c r="DV17" s="368">
        <v>0</v>
      </c>
      <c r="DW17" s="368">
        <v>0</v>
      </c>
      <c r="DX17" s="368">
        <v>0</v>
      </c>
      <c r="DY17" s="368">
        <v>0</v>
      </c>
      <c r="DZ17" s="368">
        <v>0</v>
      </c>
      <c r="EA17" s="369">
        <v>0</v>
      </c>
      <c r="EB17" s="442"/>
      <c r="EC17" s="361" t="s">
        <v>50</v>
      </c>
      <c r="ED17" s="370">
        <v>0</v>
      </c>
      <c r="EE17" s="368">
        <v>1052</v>
      </c>
      <c r="EF17" s="368">
        <v>25</v>
      </c>
      <c r="EG17" s="368">
        <v>176</v>
      </c>
      <c r="EH17" s="363">
        <v>1</v>
      </c>
      <c r="EI17" s="368">
        <v>4104</v>
      </c>
      <c r="EJ17" s="368">
        <v>69</v>
      </c>
      <c r="EK17" s="368">
        <v>885</v>
      </c>
      <c r="EL17" s="368">
        <v>6</v>
      </c>
      <c r="EM17" s="368">
        <v>1178</v>
      </c>
      <c r="EN17" s="368">
        <v>33</v>
      </c>
      <c r="EO17" s="369">
        <v>442</v>
      </c>
      <c r="EP17" s="442"/>
      <c r="EQ17" s="361" t="s">
        <v>50</v>
      </c>
      <c r="ER17" s="368">
        <v>0</v>
      </c>
      <c r="ES17" s="368">
        <v>11</v>
      </c>
      <c r="ET17" s="368">
        <v>1</v>
      </c>
      <c r="EU17" s="368">
        <v>0</v>
      </c>
      <c r="EV17" s="368">
        <v>0</v>
      </c>
      <c r="EW17" s="369">
        <v>0</v>
      </c>
      <c r="EX17" s="442"/>
      <c r="EY17" s="361" t="s">
        <v>50</v>
      </c>
      <c r="EZ17" s="368">
        <f t="shared" si="0"/>
        <v>7</v>
      </c>
      <c r="FA17" s="368">
        <f t="shared" si="1"/>
        <v>6345</v>
      </c>
      <c r="FB17" s="368">
        <f t="shared" si="2"/>
        <v>128</v>
      </c>
      <c r="FC17" s="368">
        <f t="shared" si="3"/>
        <v>1503</v>
      </c>
      <c r="FD17" s="368">
        <v>0</v>
      </c>
      <c r="FE17" s="368">
        <v>137</v>
      </c>
      <c r="FF17" s="371">
        <v>26</v>
      </c>
      <c r="FG17" s="368">
        <v>636</v>
      </c>
      <c r="FH17" s="368">
        <v>15455</v>
      </c>
      <c r="FI17" s="369">
        <v>94970</v>
      </c>
      <c r="FJ17" s="358"/>
      <c r="FK17" s="442"/>
      <c r="FL17" s="359"/>
      <c r="FM17" s="361" t="s">
        <v>405</v>
      </c>
      <c r="FN17" s="363">
        <v>0</v>
      </c>
      <c r="FO17" s="368">
        <v>0</v>
      </c>
      <c r="FP17" s="371">
        <v>0</v>
      </c>
      <c r="FQ17" s="369">
        <v>0</v>
      </c>
    </row>
    <row r="18" spans="2:173" s="360" customFormat="1" ht="24.75" customHeight="1" x14ac:dyDescent="0.15">
      <c r="B18" s="361" t="s">
        <v>51</v>
      </c>
      <c r="C18" s="368">
        <v>26852</v>
      </c>
      <c r="D18" s="368">
        <v>7418</v>
      </c>
      <c r="E18" s="368">
        <v>34270</v>
      </c>
      <c r="F18" s="368">
        <v>180715262</v>
      </c>
      <c r="G18" s="368">
        <v>44883401</v>
      </c>
      <c r="H18" s="368">
        <v>496</v>
      </c>
      <c r="I18" s="371">
        <v>559793</v>
      </c>
      <c r="J18" s="369">
        <v>135271572</v>
      </c>
      <c r="K18" s="361" t="s">
        <v>51</v>
      </c>
      <c r="L18" s="363">
        <v>571</v>
      </c>
      <c r="M18" s="368">
        <v>269</v>
      </c>
      <c r="N18" s="368">
        <v>840</v>
      </c>
      <c r="O18" s="368">
        <v>535054</v>
      </c>
      <c r="P18" s="368">
        <v>341437</v>
      </c>
      <c r="Q18" s="368">
        <v>193617</v>
      </c>
      <c r="R18" s="368">
        <v>3858</v>
      </c>
      <c r="S18" s="368">
        <v>4622</v>
      </c>
      <c r="T18" s="368">
        <v>8480</v>
      </c>
      <c r="U18" s="368">
        <v>20146215</v>
      </c>
      <c r="V18" s="368">
        <v>9082545</v>
      </c>
      <c r="W18" s="369">
        <v>11063670</v>
      </c>
      <c r="X18" s="361" t="s">
        <v>51</v>
      </c>
      <c r="Y18" s="370">
        <v>5</v>
      </c>
      <c r="Z18" s="368">
        <v>5154</v>
      </c>
      <c r="AA18" s="368">
        <v>36</v>
      </c>
      <c r="AB18" s="368">
        <v>39192</v>
      </c>
      <c r="AC18" s="368">
        <v>4285</v>
      </c>
      <c r="AD18" s="368">
        <v>29860</v>
      </c>
      <c r="AE18" s="368">
        <v>22527</v>
      </c>
      <c r="AF18" s="368">
        <v>3923</v>
      </c>
      <c r="AG18" s="368">
        <v>24354</v>
      </c>
      <c r="AH18" s="368">
        <v>10440</v>
      </c>
      <c r="AI18" s="368">
        <v>3743</v>
      </c>
      <c r="AJ18" s="368">
        <v>11284</v>
      </c>
      <c r="AK18" s="368">
        <v>131</v>
      </c>
      <c r="AL18" s="368">
        <v>1015</v>
      </c>
      <c r="AM18" s="369">
        <v>611</v>
      </c>
      <c r="AN18" s="436" t="s">
        <v>51</v>
      </c>
      <c r="AO18" s="437">
        <v>260</v>
      </c>
      <c r="AP18" s="368">
        <v>430</v>
      </c>
      <c r="AQ18" s="368">
        <v>9</v>
      </c>
      <c r="AR18" s="368">
        <v>5460</v>
      </c>
      <c r="AS18" s="368">
        <v>2413</v>
      </c>
      <c r="AT18" s="368">
        <v>1889</v>
      </c>
      <c r="AU18" s="368">
        <v>3096</v>
      </c>
      <c r="AV18" s="368">
        <v>2094</v>
      </c>
      <c r="AW18" s="368">
        <v>366</v>
      </c>
      <c r="AX18" s="368">
        <v>533</v>
      </c>
      <c r="AY18" s="438">
        <v>274</v>
      </c>
      <c r="AZ18" s="361" t="s">
        <v>51</v>
      </c>
      <c r="BA18" s="363">
        <v>553</v>
      </c>
      <c r="BB18" s="368">
        <v>279</v>
      </c>
      <c r="BC18" s="368">
        <v>498</v>
      </c>
      <c r="BD18" s="368">
        <v>346</v>
      </c>
      <c r="BE18" s="368">
        <v>1</v>
      </c>
      <c r="BF18" s="368">
        <v>1118</v>
      </c>
      <c r="BG18" s="368">
        <v>1228232</v>
      </c>
      <c r="BH18" s="368">
        <v>11</v>
      </c>
      <c r="BI18" s="368">
        <v>19762</v>
      </c>
      <c r="BJ18" s="368">
        <v>877</v>
      </c>
      <c r="BK18" s="368">
        <v>1956</v>
      </c>
      <c r="BL18" s="368">
        <v>10182</v>
      </c>
      <c r="BM18" s="368">
        <v>66</v>
      </c>
      <c r="BN18" s="364">
        <v>784</v>
      </c>
      <c r="BO18" s="439">
        <v>330</v>
      </c>
      <c r="BP18" s="440">
        <v>576</v>
      </c>
      <c r="BQ18" s="361" t="s">
        <v>51</v>
      </c>
      <c r="BR18" s="364">
        <v>228</v>
      </c>
      <c r="BS18" s="440">
        <v>87185</v>
      </c>
      <c r="BT18" s="441"/>
      <c r="BU18" s="441"/>
      <c r="BV18" s="441"/>
      <c r="BW18" s="441"/>
      <c r="BX18" s="361" t="s">
        <v>51</v>
      </c>
      <c r="BY18" s="368">
        <v>40726</v>
      </c>
      <c r="BZ18" s="368">
        <v>25849</v>
      </c>
      <c r="CA18" s="368">
        <v>7735</v>
      </c>
      <c r="CB18" s="368">
        <v>4401</v>
      </c>
      <c r="CC18" s="368">
        <v>2217</v>
      </c>
      <c r="CD18" s="368">
        <v>445</v>
      </c>
      <c r="CE18" s="368">
        <v>67</v>
      </c>
      <c r="CF18" s="368">
        <v>11</v>
      </c>
      <c r="CG18" s="368">
        <v>1</v>
      </c>
      <c r="CH18" s="368">
        <v>0</v>
      </c>
      <c r="CI18" s="368">
        <v>0</v>
      </c>
      <c r="CJ18" s="371">
        <v>0</v>
      </c>
      <c r="CK18" s="358"/>
      <c r="CL18" s="359"/>
      <c r="CM18" s="361" t="s">
        <v>51</v>
      </c>
      <c r="CN18" s="368">
        <v>2348</v>
      </c>
      <c r="CO18" s="368">
        <v>288</v>
      </c>
      <c r="CP18" s="368">
        <v>70</v>
      </c>
      <c r="CQ18" s="368">
        <v>709510</v>
      </c>
      <c r="CR18" s="368">
        <v>326</v>
      </c>
      <c r="CS18" s="368">
        <v>30</v>
      </c>
      <c r="CT18" s="368">
        <v>10</v>
      </c>
      <c r="CU18" s="368">
        <v>29093</v>
      </c>
      <c r="CV18" s="369">
        <v>40</v>
      </c>
      <c r="CW18" s="361" t="s">
        <v>51</v>
      </c>
      <c r="CX18" s="368">
        <v>436</v>
      </c>
      <c r="CY18" s="368">
        <v>10</v>
      </c>
      <c r="CZ18" s="368">
        <v>4988481</v>
      </c>
      <c r="DA18" s="368">
        <v>2552347</v>
      </c>
      <c r="DB18" s="368">
        <v>423746</v>
      </c>
      <c r="DC18" s="368">
        <v>715</v>
      </c>
      <c r="DD18" s="368">
        <v>0</v>
      </c>
      <c r="DE18" s="368">
        <v>44981</v>
      </c>
      <c r="DF18" s="368">
        <v>0</v>
      </c>
      <c r="DG18" s="368">
        <v>378084</v>
      </c>
      <c r="DH18" s="368">
        <v>126985</v>
      </c>
      <c r="DI18" s="368">
        <v>70520</v>
      </c>
      <c r="DJ18" s="371">
        <v>34690</v>
      </c>
      <c r="DK18" s="368">
        <v>0</v>
      </c>
      <c r="DL18" s="368">
        <v>0</v>
      </c>
      <c r="DM18" s="369">
        <v>0</v>
      </c>
      <c r="DN18" s="361" t="s">
        <v>51</v>
      </c>
      <c r="DO18" s="363">
        <v>5464</v>
      </c>
      <c r="DP18" s="368">
        <v>0</v>
      </c>
      <c r="DQ18" s="368">
        <v>26</v>
      </c>
      <c r="DR18" s="368">
        <v>205</v>
      </c>
      <c r="DS18" s="368">
        <v>2287</v>
      </c>
      <c r="DT18" s="368">
        <v>43</v>
      </c>
      <c r="DU18" s="368">
        <v>941</v>
      </c>
      <c r="DV18" s="368">
        <v>0</v>
      </c>
      <c r="DW18" s="368">
        <v>0</v>
      </c>
      <c r="DX18" s="368">
        <v>0</v>
      </c>
      <c r="DY18" s="368">
        <v>0</v>
      </c>
      <c r="DZ18" s="368">
        <v>0</v>
      </c>
      <c r="EA18" s="369">
        <v>0</v>
      </c>
      <c r="EB18" s="442"/>
      <c r="EC18" s="361" t="s">
        <v>51</v>
      </c>
      <c r="ED18" s="370">
        <v>1</v>
      </c>
      <c r="EE18" s="368">
        <v>1340</v>
      </c>
      <c r="EF18" s="368">
        <v>24</v>
      </c>
      <c r="EG18" s="368">
        <v>214</v>
      </c>
      <c r="EH18" s="363">
        <v>0</v>
      </c>
      <c r="EI18" s="368">
        <v>5171</v>
      </c>
      <c r="EJ18" s="368">
        <v>81</v>
      </c>
      <c r="EK18" s="368">
        <v>1115</v>
      </c>
      <c r="EL18" s="368">
        <v>0</v>
      </c>
      <c r="EM18" s="368">
        <v>1533</v>
      </c>
      <c r="EN18" s="368">
        <v>26</v>
      </c>
      <c r="EO18" s="369">
        <v>549</v>
      </c>
      <c r="EP18" s="442"/>
      <c r="EQ18" s="361" t="s">
        <v>51</v>
      </c>
      <c r="ER18" s="368">
        <v>0</v>
      </c>
      <c r="ES18" s="368">
        <v>11</v>
      </c>
      <c r="ET18" s="368">
        <v>1</v>
      </c>
      <c r="EU18" s="368">
        <v>0</v>
      </c>
      <c r="EV18" s="368">
        <v>0</v>
      </c>
      <c r="EW18" s="369">
        <v>0</v>
      </c>
      <c r="EX18" s="442"/>
      <c r="EY18" s="361" t="s">
        <v>51</v>
      </c>
      <c r="EZ18" s="368">
        <f t="shared" si="0"/>
        <v>1</v>
      </c>
      <c r="FA18" s="368">
        <f t="shared" si="1"/>
        <v>8055</v>
      </c>
      <c r="FB18" s="368">
        <f t="shared" si="2"/>
        <v>132</v>
      </c>
      <c r="FC18" s="368">
        <f t="shared" si="3"/>
        <v>1878</v>
      </c>
      <c r="FD18" s="368">
        <v>0</v>
      </c>
      <c r="FE18" s="368">
        <v>117</v>
      </c>
      <c r="FF18" s="371">
        <v>16</v>
      </c>
      <c r="FG18" s="368">
        <v>849</v>
      </c>
      <c r="FH18" s="368">
        <v>20014</v>
      </c>
      <c r="FI18" s="369">
        <v>121376</v>
      </c>
      <c r="FJ18" s="358"/>
      <c r="FK18" s="442"/>
      <c r="FL18" s="359"/>
      <c r="FM18" s="361" t="s">
        <v>406</v>
      </c>
      <c r="FN18" s="363">
        <v>0</v>
      </c>
      <c r="FO18" s="368">
        <v>0</v>
      </c>
      <c r="FP18" s="371">
        <v>0</v>
      </c>
      <c r="FQ18" s="369">
        <v>0</v>
      </c>
    </row>
    <row r="19" spans="2:173" s="360" customFormat="1" ht="24.75" customHeight="1" x14ac:dyDescent="0.15">
      <c r="B19" s="361" t="s">
        <v>52</v>
      </c>
      <c r="C19" s="368">
        <v>18631</v>
      </c>
      <c r="D19" s="368">
        <v>7532</v>
      </c>
      <c r="E19" s="368">
        <v>26163</v>
      </c>
      <c r="F19" s="368">
        <v>117386480</v>
      </c>
      <c r="G19" s="368">
        <v>31543978</v>
      </c>
      <c r="H19" s="368">
        <v>375</v>
      </c>
      <c r="I19" s="371">
        <v>328665</v>
      </c>
      <c r="J19" s="369">
        <v>85513462</v>
      </c>
      <c r="K19" s="361" t="s">
        <v>52</v>
      </c>
      <c r="L19" s="363">
        <v>425</v>
      </c>
      <c r="M19" s="368">
        <v>279</v>
      </c>
      <c r="N19" s="368">
        <v>704</v>
      </c>
      <c r="O19" s="368">
        <v>436545</v>
      </c>
      <c r="P19" s="368">
        <v>287906</v>
      </c>
      <c r="Q19" s="368">
        <v>148639</v>
      </c>
      <c r="R19" s="368">
        <v>3403</v>
      </c>
      <c r="S19" s="368">
        <v>4510</v>
      </c>
      <c r="T19" s="368">
        <v>7913</v>
      </c>
      <c r="U19" s="368">
        <v>18139745</v>
      </c>
      <c r="V19" s="368">
        <v>8361822</v>
      </c>
      <c r="W19" s="369">
        <v>9777923</v>
      </c>
      <c r="X19" s="361" t="s">
        <v>52</v>
      </c>
      <c r="Y19" s="370">
        <v>3</v>
      </c>
      <c r="Z19" s="368">
        <v>3847</v>
      </c>
      <c r="AA19" s="368">
        <v>23</v>
      </c>
      <c r="AB19" s="368">
        <v>30636</v>
      </c>
      <c r="AC19" s="368">
        <v>2129</v>
      </c>
      <c r="AD19" s="368">
        <v>21321</v>
      </c>
      <c r="AE19" s="368">
        <v>16167</v>
      </c>
      <c r="AF19" s="368">
        <v>2344</v>
      </c>
      <c r="AG19" s="368">
        <v>17816</v>
      </c>
      <c r="AH19" s="368">
        <v>7259</v>
      </c>
      <c r="AI19" s="368">
        <v>2104</v>
      </c>
      <c r="AJ19" s="368">
        <v>8182</v>
      </c>
      <c r="AK19" s="368">
        <v>81</v>
      </c>
      <c r="AL19" s="368">
        <v>874</v>
      </c>
      <c r="AM19" s="369">
        <v>521</v>
      </c>
      <c r="AN19" s="436" t="s">
        <v>52</v>
      </c>
      <c r="AO19" s="437">
        <v>232</v>
      </c>
      <c r="AP19" s="368">
        <v>501</v>
      </c>
      <c r="AQ19" s="368">
        <v>7</v>
      </c>
      <c r="AR19" s="368">
        <v>4408</v>
      </c>
      <c r="AS19" s="368">
        <v>2395</v>
      </c>
      <c r="AT19" s="368">
        <v>1494</v>
      </c>
      <c r="AU19" s="368">
        <v>2782</v>
      </c>
      <c r="AV19" s="368">
        <v>1503</v>
      </c>
      <c r="AW19" s="368">
        <v>275</v>
      </c>
      <c r="AX19" s="368">
        <v>532</v>
      </c>
      <c r="AY19" s="438">
        <v>214</v>
      </c>
      <c r="AZ19" s="361" t="s">
        <v>52</v>
      </c>
      <c r="BA19" s="363">
        <v>454</v>
      </c>
      <c r="BB19" s="368">
        <v>266</v>
      </c>
      <c r="BC19" s="368">
        <v>451</v>
      </c>
      <c r="BD19" s="368">
        <v>263</v>
      </c>
      <c r="BE19" s="368">
        <v>1</v>
      </c>
      <c r="BF19" s="368">
        <v>620</v>
      </c>
      <c r="BG19" s="368">
        <v>553449</v>
      </c>
      <c r="BH19" s="368">
        <v>7</v>
      </c>
      <c r="BI19" s="368">
        <v>514</v>
      </c>
      <c r="BJ19" s="368">
        <v>503</v>
      </c>
      <c r="BK19" s="368">
        <v>1202</v>
      </c>
      <c r="BL19" s="368">
        <v>5280</v>
      </c>
      <c r="BM19" s="368">
        <v>37</v>
      </c>
      <c r="BN19" s="364">
        <v>463</v>
      </c>
      <c r="BO19" s="439">
        <v>180</v>
      </c>
      <c r="BP19" s="440">
        <v>265</v>
      </c>
      <c r="BQ19" s="361" t="s">
        <v>52</v>
      </c>
      <c r="BR19" s="364">
        <v>112</v>
      </c>
      <c r="BS19" s="440">
        <v>42072</v>
      </c>
      <c r="BT19" s="441"/>
      <c r="BU19" s="441"/>
      <c r="BV19" s="441"/>
      <c r="BW19" s="441"/>
      <c r="BX19" s="361" t="s">
        <v>52</v>
      </c>
      <c r="BY19" s="368">
        <v>32007</v>
      </c>
      <c r="BZ19" s="368">
        <v>20304</v>
      </c>
      <c r="CA19" s="368">
        <v>6860</v>
      </c>
      <c r="CB19" s="368">
        <v>2828</v>
      </c>
      <c r="CC19" s="368">
        <v>1542</v>
      </c>
      <c r="CD19" s="368">
        <v>382</v>
      </c>
      <c r="CE19" s="368">
        <v>69</v>
      </c>
      <c r="CF19" s="368">
        <v>18</v>
      </c>
      <c r="CG19" s="368">
        <v>2</v>
      </c>
      <c r="CH19" s="368">
        <v>1</v>
      </c>
      <c r="CI19" s="368">
        <v>1</v>
      </c>
      <c r="CJ19" s="371">
        <v>0</v>
      </c>
      <c r="CK19" s="358"/>
      <c r="CL19" s="359"/>
      <c r="CM19" s="361" t="s">
        <v>52</v>
      </c>
      <c r="CN19" s="368">
        <v>1790</v>
      </c>
      <c r="CO19" s="368">
        <v>216</v>
      </c>
      <c r="CP19" s="368">
        <v>70</v>
      </c>
      <c r="CQ19" s="368">
        <v>562092</v>
      </c>
      <c r="CR19" s="368">
        <v>248</v>
      </c>
      <c r="CS19" s="368">
        <v>43</v>
      </c>
      <c r="CT19" s="368">
        <v>5</v>
      </c>
      <c r="CU19" s="368">
        <v>36602</v>
      </c>
      <c r="CV19" s="369">
        <v>47</v>
      </c>
      <c r="CW19" s="361" t="s">
        <v>52</v>
      </c>
      <c r="CX19" s="368">
        <v>475</v>
      </c>
      <c r="CY19" s="368">
        <v>3</v>
      </c>
      <c r="CZ19" s="368">
        <v>3058590</v>
      </c>
      <c r="DA19" s="368">
        <v>161593</v>
      </c>
      <c r="DB19" s="368">
        <v>433870</v>
      </c>
      <c r="DC19" s="368">
        <v>1649</v>
      </c>
      <c r="DD19" s="368">
        <v>0</v>
      </c>
      <c r="DE19" s="368">
        <v>35</v>
      </c>
      <c r="DF19" s="368">
        <v>0</v>
      </c>
      <c r="DG19" s="368">
        <v>432186</v>
      </c>
      <c r="DH19" s="368">
        <v>27181</v>
      </c>
      <c r="DI19" s="368">
        <v>82535</v>
      </c>
      <c r="DJ19" s="371">
        <v>7207</v>
      </c>
      <c r="DK19" s="368">
        <v>0</v>
      </c>
      <c r="DL19" s="368">
        <v>0</v>
      </c>
      <c r="DM19" s="369">
        <v>0</v>
      </c>
      <c r="DN19" s="361" t="s">
        <v>52</v>
      </c>
      <c r="DO19" s="363">
        <v>6475</v>
      </c>
      <c r="DP19" s="368">
        <v>0</v>
      </c>
      <c r="DQ19" s="368">
        <v>23</v>
      </c>
      <c r="DR19" s="368">
        <v>233</v>
      </c>
      <c r="DS19" s="368">
        <v>2578</v>
      </c>
      <c r="DT19" s="368">
        <v>46</v>
      </c>
      <c r="DU19" s="368">
        <v>1081</v>
      </c>
      <c r="DV19" s="368">
        <v>0</v>
      </c>
      <c r="DW19" s="368">
        <v>0</v>
      </c>
      <c r="DX19" s="368">
        <v>1</v>
      </c>
      <c r="DY19" s="368">
        <v>0</v>
      </c>
      <c r="DZ19" s="368">
        <v>0</v>
      </c>
      <c r="EA19" s="369">
        <v>0</v>
      </c>
      <c r="EB19" s="442"/>
      <c r="EC19" s="361" t="s">
        <v>52</v>
      </c>
      <c r="ED19" s="370">
        <v>1</v>
      </c>
      <c r="EE19" s="368">
        <v>2029</v>
      </c>
      <c r="EF19" s="368">
        <v>48</v>
      </c>
      <c r="EG19" s="368">
        <v>352</v>
      </c>
      <c r="EH19" s="363">
        <v>6</v>
      </c>
      <c r="EI19" s="368">
        <v>6565</v>
      </c>
      <c r="EJ19" s="368">
        <v>182</v>
      </c>
      <c r="EK19" s="368">
        <v>1744</v>
      </c>
      <c r="EL19" s="368">
        <v>2</v>
      </c>
      <c r="EM19" s="368">
        <v>2766</v>
      </c>
      <c r="EN19" s="368">
        <v>120</v>
      </c>
      <c r="EO19" s="369">
        <v>1071</v>
      </c>
      <c r="EP19" s="442"/>
      <c r="EQ19" s="361" t="s">
        <v>52</v>
      </c>
      <c r="ER19" s="368">
        <v>0</v>
      </c>
      <c r="ES19" s="368">
        <v>14</v>
      </c>
      <c r="ET19" s="368">
        <v>0</v>
      </c>
      <c r="EU19" s="368">
        <v>4</v>
      </c>
      <c r="EV19" s="368">
        <v>0</v>
      </c>
      <c r="EW19" s="369">
        <v>0</v>
      </c>
      <c r="EX19" s="442"/>
      <c r="EY19" s="361" t="s">
        <v>52</v>
      </c>
      <c r="EZ19" s="368">
        <f t="shared" si="0"/>
        <v>9</v>
      </c>
      <c r="FA19" s="368">
        <f t="shared" si="1"/>
        <v>11374</v>
      </c>
      <c r="FB19" s="368">
        <f t="shared" si="2"/>
        <v>350</v>
      </c>
      <c r="FC19" s="368">
        <f t="shared" si="3"/>
        <v>3171</v>
      </c>
      <c r="FD19" s="368">
        <v>0</v>
      </c>
      <c r="FE19" s="368">
        <v>361</v>
      </c>
      <c r="FF19" s="371">
        <v>57</v>
      </c>
      <c r="FG19" s="368">
        <v>962</v>
      </c>
      <c r="FH19" s="368">
        <v>26721</v>
      </c>
      <c r="FI19" s="369">
        <v>169918</v>
      </c>
      <c r="FJ19" s="358"/>
      <c r="FK19" s="442"/>
      <c r="FL19" s="359"/>
      <c r="FM19" s="361" t="s">
        <v>407</v>
      </c>
      <c r="FN19" s="363">
        <v>0</v>
      </c>
      <c r="FO19" s="368">
        <v>0</v>
      </c>
      <c r="FP19" s="371">
        <v>0</v>
      </c>
      <c r="FQ19" s="369">
        <v>0</v>
      </c>
    </row>
    <row r="20" spans="2:173" s="360" customFormat="1" ht="24.75" customHeight="1" x14ac:dyDescent="0.15">
      <c r="B20" s="361" t="s">
        <v>53</v>
      </c>
      <c r="C20" s="368">
        <v>22192</v>
      </c>
      <c r="D20" s="368">
        <v>6454</v>
      </c>
      <c r="E20" s="368">
        <v>28646</v>
      </c>
      <c r="F20" s="368">
        <v>152059165</v>
      </c>
      <c r="G20" s="368">
        <v>37514900</v>
      </c>
      <c r="H20" s="368">
        <v>7022</v>
      </c>
      <c r="I20" s="371">
        <v>488070</v>
      </c>
      <c r="J20" s="369">
        <v>114049173</v>
      </c>
      <c r="K20" s="361" t="s">
        <v>53</v>
      </c>
      <c r="L20" s="363">
        <v>476</v>
      </c>
      <c r="M20" s="368">
        <v>224</v>
      </c>
      <c r="N20" s="368">
        <v>700</v>
      </c>
      <c r="O20" s="368">
        <v>452108</v>
      </c>
      <c r="P20" s="368">
        <v>286758</v>
      </c>
      <c r="Q20" s="368">
        <v>165350</v>
      </c>
      <c r="R20" s="368">
        <v>2989</v>
      </c>
      <c r="S20" s="368">
        <v>3752</v>
      </c>
      <c r="T20" s="368">
        <v>6741</v>
      </c>
      <c r="U20" s="368">
        <v>16092746</v>
      </c>
      <c r="V20" s="368">
        <v>7222008</v>
      </c>
      <c r="W20" s="369">
        <v>8870738</v>
      </c>
      <c r="X20" s="361" t="s">
        <v>53</v>
      </c>
      <c r="Y20" s="370">
        <v>4</v>
      </c>
      <c r="Z20" s="368">
        <v>4651</v>
      </c>
      <c r="AA20" s="368">
        <v>35</v>
      </c>
      <c r="AB20" s="368">
        <v>32379</v>
      </c>
      <c r="AC20" s="368">
        <v>3333</v>
      </c>
      <c r="AD20" s="368">
        <v>24564</v>
      </c>
      <c r="AE20" s="368">
        <v>18491</v>
      </c>
      <c r="AF20" s="368">
        <v>3070</v>
      </c>
      <c r="AG20" s="368">
        <v>20240</v>
      </c>
      <c r="AH20" s="368">
        <v>8980</v>
      </c>
      <c r="AI20" s="368">
        <v>2985</v>
      </c>
      <c r="AJ20" s="368">
        <v>9854</v>
      </c>
      <c r="AK20" s="368">
        <v>100</v>
      </c>
      <c r="AL20" s="368">
        <v>883</v>
      </c>
      <c r="AM20" s="369">
        <v>481</v>
      </c>
      <c r="AN20" s="436" t="s">
        <v>53</v>
      </c>
      <c r="AO20" s="437">
        <v>210</v>
      </c>
      <c r="AP20" s="368">
        <v>392</v>
      </c>
      <c r="AQ20" s="368">
        <v>8</v>
      </c>
      <c r="AR20" s="368">
        <v>5025</v>
      </c>
      <c r="AS20" s="368">
        <v>2138</v>
      </c>
      <c r="AT20" s="368">
        <v>1606</v>
      </c>
      <c r="AU20" s="368">
        <v>2985</v>
      </c>
      <c r="AV20" s="368">
        <v>2062</v>
      </c>
      <c r="AW20" s="368">
        <v>290</v>
      </c>
      <c r="AX20" s="368">
        <v>523</v>
      </c>
      <c r="AY20" s="438">
        <v>206</v>
      </c>
      <c r="AZ20" s="361" t="s">
        <v>53</v>
      </c>
      <c r="BA20" s="363">
        <v>435</v>
      </c>
      <c r="BB20" s="368">
        <v>242</v>
      </c>
      <c r="BC20" s="368">
        <v>490</v>
      </c>
      <c r="BD20" s="368">
        <v>248</v>
      </c>
      <c r="BE20" s="368">
        <v>1</v>
      </c>
      <c r="BF20" s="368">
        <v>817</v>
      </c>
      <c r="BG20" s="368">
        <v>697626</v>
      </c>
      <c r="BH20" s="363">
        <v>10</v>
      </c>
      <c r="BI20" s="368">
        <v>6863</v>
      </c>
      <c r="BJ20" s="368">
        <v>631</v>
      </c>
      <c r="BK20" s="368">
        <v>1913</v>
      </c>
      <c r="BL20" s="368">
        <v>8120</v>
      </c>
      <c r="BM20" s="368">
        <v>43</v>
      </c>
      <c r="BN20" s="364">
        <v>609</v>
      </c>
      <c r="BO20" s="439">
        <v>279</v>
      </c>
      <c r="BP20" s="440">
        <v>524</v>
      </c>
      <c r="BQ20" s="361" t="s">
        <v>53</v>
      </c>
      <c r="BR20" s="364">
        <v>190</v>
      </c>
      <c r="BS20" s="440">
        <v>61849</v>
      </c>
      <c r="BT20" s="441"/>
      <c r="BU20" s="441"/>
      <c r="BV20" s="441"/>
      <c r="BW20" s="441"/>
      <c r="BX20" s="361" t="s">
        <v>53</v>
      </c>
      <c r="BY20" s="368">
        <v>33648</v>
      </c>
      <c r="BZ20" s="368">
        <v>20199</v>
      </c>
      <c r="CA20" s="368">
        <v>6728</v>
      </c>
      <c r="CB20" s="368">
        <v>3871</v>
      </c>
      <c r="CC20" s="368">
        <v>2212</v>
      </c>
      <c r="CD20" s="368">
        <v>538</v>
      </c>
      <c r="CE20" s="368">
        <v>82</v>
      </c>
      <c r="CF20" s="368">
        <v>12</v>
      </c>
      <c r="CG20" s="368">
        <v>5</v>
      </c>
      <c r="CH20" s="368">
        <v>1</v>
      </c>
      <c r="CI20" s="368">
        <v>0</v>
      </c>
      <c r="CJ20" s="371">
        <v>0</v>
      </c>
      <c r="CK20" s="358"/>
      <c r="CL20" s="359"/>
      <c r="CM20" s="361" t="s">
        <v>53</v>
      </c>
      <c r="CN20" s="368">
        <v>1891</v>
      </c>
      <c r="CO20" s="368">
        <v>266</v>
      </c>
      <c r="CP20" s="368">
        <v>47</v>
      </c>
      <c r="CQ20" s="368">
        <v>626901</v>
      </c>
      <c r="CR20" s="368">
        <v>296</v>
      </c>
      <c r="CS20" s="368">
        <v>34</v>
      </c>
      <c r="CT20" s="368">
        <v>6</v>
      </c>
      <c r="CU20" s="368">
        <v>28881</v>
      </c>
      <c r="CV20" s="369">
        <v>38</v>
      </c>
      <c r="CW20" s="361" t="s">
        <v>53</v>
      </c>
      <c r="CX20" s="368">
        <v>446</v>
      </c>
      <c r="CY20" s="368">
        <v>0</v>
      </c>
      <c r="CZ20" s="368">
        <v>2379439</v>
      </c>
      <c r="DA20" s="368">
        <v>0</v>
      </c>
      <c r="DB20" s="368">
        <v>537166</v>
      </c>
      <c r="DC20" s="368">
        <v>1176</v>
      </c>
      <c r="DD20" s="368">
        <v>0</v>
      </c>
      <c r="DE20" s="368">
        <v>101</v>
      </c>
      <c r="DF20" s="368">
        <v>0</v>
      </c>
      <c r="DG20" s="368">
        <v>535889</v>
      </c>
      <c r="DH20" s="368">
        <v>87693</v>
      </c>
      <c r="DI20" s="368">
        <v>153101</v>
      </c>
      <c r="DJ20" s="371">
        <v>25055</v>
      </c>
      <c r="DK20" s="368">
        <v>0</v>
      </c>
      <c r="DL20" s="368">
        <v>0</v>
      </c>
      <c r="DM20" s="369">
        <v>0</v>
      </c>
      <c r="DN20" s="361" t="s">
        <v>53</v>
      </c>
      <c r="DO20" s="363">
        <v>4320</v>
      </c>
      <c r="DP20" s="368">
        <v>0</v>
      </c>
      <c r="DQ20" s="368">
        <v>13</v>
      </c>
      <c r="DR20" s="368">
        <v>178</v>
      </c>
      <c r="DS20" s="368">
        <v>1761</v>
      </c>
      <c r="DT20" s="368">
        <v>48</v>
      </c>
      <c r="DU20" s="368">
        <v>945</v>
      </c>
      <c r="DV20" s="368">
        <v>0</v>
      </c>
      <c r="DW20" s="368">
        <v>0</v>
      </c>
      <c r="DX20" s="368">
        <v>1</v>
      </c>
      <c r="DY20" s="368">
        <v>0</v>
      </c>
      <c r="DZ20" s="368">
        <v>0</v>
      </c>
      <c r="EA20" s="369">
        <v>0</v>
      </c>
      <c r="EB20" s="442"/>
      <c r="EC20" s="361" t="s">
        <v>53</v>
      </c>
      <c r="ED20" s="370">
        <v>0</v>
      </c>
      <c r="EE20" s="368">
        <v>1837</v>
      </c>
      <c r="EF20" s="368">
        <v>20</v>
      </c>
      <c r="EG20" s="368">
        <v>413</v>
      </c>
      <c r="EH20" s="363">
        <v>1</v>
      </c>
      <c r="EI20" s="368">
        <v>7339</v>
      </c>
      <c r="EJ20" s="368">
        <v>80</v>
      </c>
      <c r="EK20" s="368">
        <v>1696</v>
      </c>
      <c r="EL20" s="368">
        <v>1</v>
      </c>
      <c r="EM20" s="368">
        <v>2134</v>
      </c>
      <c r="EN20" s="368">
        <v>26</v>
      </c>
      <c r="EO20" s="369">
        <v>1043</v>
      </c>
      <c r="EP20" s="442"/>
      <c r="EQ20" s="361" t="s">
        <v>53</v>
      </c>
      <c r="ER20" s="368">
        <v>0</v>
      </c>
      <c r="ES20" s="368">
        <v>19</v>
      </c>
      <c r="ET20" s="368">
        <v>4</v>
      </c>
      <c r="EU20" s="368">
        <v>5</v>
      </c>
      <c r="EV20" s="368">
        <v>0</v>
      </c>
      <c r="EW20" s="369">
        <v>0</v>
      </c>
      <c r="EX20" s="442"/>
      <c r="EY20" s="361" t="s">
        <v>53</v>
      </c>
      <c r="EZ20" s="368">
        <f t="shared" si="0"/>
        <v>2</v>
      </c>
      <c r="FA20" s="368">
        <f t="shared" si="1"/>
        <v>11329</v>
      </c>
      <c r="FB20" s="368">
        <f t="shared" si="2"/>
        <v>130</v>
      </c>
      <c r="FC20" s="368">
        <f t="shared" si="3"/>
        <v>3157</v>
      </c>
      <c r="FD20" s="368">
        <v>0</v>
      </c>
      <c r="FE20" s="368">
        <v>292</v>
      </c>
      <c r="FF20" s="371">
        <v>63</v>
      </c>
      <c r="FG20" s="368">
        <v>884</v>
      </c>
      <c r="FH20" s="368">
        <v>23123</v>
      </c>
      <c r="FI20" s="369">
        <v>160056</v>
      </c>
      <c r="FJ20" s="358"/>
      <c r="FK20" s="442"/>
      <c r="FL20" s="359"/>
      <c r="FM20" s="361" t="s">
        <v>408</v>
      </c>
      <c r="FN20" s="363">
        <v>0</v>
      </c>
      <c r="FO20" s="368">
        <v>0</v>
      </c>
      <c r="FP20" s="371">
        <v>0</v>
      </c>
      <c r="FQ20" s="369">
        <v>0</v>
      </c>
    </row>
    <row r="21" spans="2:173" s="360" customFormat="1" ht="24.75" customHeight="1" x14ac:dyDescent="0.15">
      <c r="B21" s="361" t="s">
        <v>54</v>
      </c>
      <c r="C21" s="368">
        <v>12412</v>
      </c>
      <c r="D21" s="368">
        <v>7216</v>
      </c>
      <c r="E21" s="368">
        <v>19628</v>
      </c>
      <c r="F21" s="368">
        <v>75242125</v>
      </c>
      <c r="G21" s="368">
        <v>21930297</v>
      </c>
      <c r="H21" s="368">
        <v>0</v>
      </c>
      <c r="I21" s="371">
        <v>193440</v>
      </c>
      <c r="J21" s="369">
        <v>53118388</v>
      </c>
      <c r="K21" s="361" t="s">
        <v>54</v>
      </c>
      <c r="L21" s="363">
        <v>375</v>
      </c>
      <c r="M21" s="368">
        <v>302</v>
      </c>
      <c r="N21" s="368">
        <v>677</v>
      </c>
      <c r="O21" s="368">
        <v>322439</v>
      </c>
      <c r="P21" s="368">
        <v>247284</v>
      </c>
      <c r="Q21" s="368">
        <v>75155</v>
      </c>
      <c r="R21" s="368">
        <v>2686</v>
      </c>
      <c r="S21" s="368">
        <v>2739</v>
      </c>
      <c r="T21" s="368">
        <v>5425</v>
      </c>
      <c r="U21" s="368">
        <v>10073318</v>
      </c>
      <c r="V21" s="368">
        <v>5613414</v>
      </c>
      <c r="W21" s="369">
        <v>4459904</v>
      </c>
      <c r="X21" s="361" t="s">
        <v>54</v>
      </c>
      <c r="Y21" s="370">
        <v>3</v>
      </c>
      <c r="Z21" s="368">
        <v>1805</v>
      </c>
      <c r="AA21" s="368">
        <v>10</v>
      </c>
      <c r="AB21" s="368">
        <v>22165</v>
      </c>
      <c r="AC21" s="368">
        <v>1426</v>
      </c>
      <c r="AD21" s="368">
        <v>18216</v>
      </c>
      <c r="AE21" s="368">
        <v>13563</v>
      </c>
      <c r="AF21" s="368">
        <v>2997</v>
      </c>
      <c r="AG21" s="368">
        <v>15683</v>
      </c>
      <c r="AH21" s="368">
        <v>6165</v>
      </c>
      <c r="AI21" s="368">
        <v>2456</v>
      </c>
      <c r="AJ21" s="368">
        <v>6763</v>
      </c>
      <c r="AK21" s="368">
        <v>286</v>
      </c>
      <c r="AL21" s="368">
        <v>666</v>
      </c>
      <c r="AM21" s="369">
        <v>573</v>
      </c>
      <c r="AN21" s="436" t="s">
        <v>54</v>
      </c>
      <c r="AO21" s="437">
        <v>291</v>
      </c>
      <c r="AP21" s="368">
        <v>360</v>
      </c>
      <c r="AQ21" s="368">
        <v>3</v>
      </c>
      <c r="AR21" s="368">
        <v>1619</v>
      </c>
      <c r="AS21" s="368">
        <v>600</v>
      </c>
      <c r="AT21" s="368">
        <v>1204</v>
      </c>
      <c r="AU21" s="368">
        <v>1657</v>
      </c>
      <c r="AV21" s="368">
        <v>1048</v>
      </c>
      <c r="AW21" s="368">
        <v>458</v>
      </c>
      <c r="AX21" s="368">
        <v>1482</v>
      </c>
      <c r="AY21" s="438">
        <v>293</v>
      </c>
      <c r="AZ21" s="361" t="s">
        <v>54</v>
      </c>
      <c r="BA21" s="363">
        <v>250</v>
      </c>
      <c r="BB21" s="368">
        <v>140</v>
      </c>
      <c r="BC21" s="368">
        <v>441</v>
      </c>
      <c r="BD21" s="368">
        <v>452</v>
      </c>
      <c r="BE21" s="368">
        <v>0</v>
      </c>
      <c r="BF21" s="368">
        <v>513</v>
      </c>
      <c r="BG21" s="368">
        <v>320948</v>
      </c>
      <c r="BH21" s="363">
        <v>4</v>
      </c>
      <c r="BI21" s="368">
        <v>4006</v>
      </c>
      <c r="BJ21" s="368">
        <v>451</v>
      </c>
      <c r="BK21" s="368">
        <v>886</v>
      </c>
      <c r="BL21" s="368">
        <v>2212</v>
      </c>
      <c r="BM21" s="368">
        <v>0</v>
      </c>
      <c r="BN21" s="364">
        <v>207</v>
      </c>
      <c r="BO21" s="439">
        <v>69</v>
      </c>
      <c r="BP21" s="440">
        <v>32</v>
      </c>
      <c r="BQ21" s="361" t="s">
        <v>54</v>
      </c>
      <c r="BR21" s="364">
        <v>94</v>
      </c>
      <c r="BS21" s="440">
        <v>18963</v>
      </c>
      <c r="BT21" s="441"/>
      <c r="BU21" s="441"/>
      <c r="BV21" s="441"/>
      <c r="BW21" s="441"/>
      <c r="BX21" s="361" t="s">
        <v>54</v>
      </c>
      <c r="BY21" s="368">
        <v>22862</v>
      </c>
      <c r="BZ21" s="368">
        <v>15484</v>
      </c>
      <c r="CA21" s="368">
        <v>4130</v>
      </c>
      <c r="CB21" s="368">
        <v>2082</v>
      </c>
      <c r="CC21" s="368">
        <v>860</v>
      </c>
      <c r="CD21" s="368">
        <v>246</v>
      </c>
      <c r="CE21" s="368">
        <v>54</v>
      </c>
      <c r="CF21" s="368">
        <v>4</v>
      </c>
      <c r="CG21" s="368">
        <v>1</v>
      </c>
      <c r="CH21" s="368">
        <v>0</v>
      </c>
      <c r="CI21" s="368">
        <v>1</v>
      </c>
      <c r="CJ21" s="371">
        <v>0</v>
      </c>
      <c r="CK21" s="358"/>
      <c r="CL21" s="359"/>
      <c r="CM21" s="361" t="s">
        <v>54</v>
      </c>
      <c r="CN21" s="368">
        <v>1449</v>
      </c>
      <c r="CO21" s="368">
        <v>320</v>
      </c>
      <c r="CP21" s="368">
        <v>172</v>
      </c>
      <c r="CQ21" s="368">
        <v>942604</v>
      </c>
      <c r="CR21" s="368">
        <v>394</v>
      </c>
      <c r="CS21" s="368">
        <v>52</v>
      </c>
      <c r="CT21" s="368">
        <v>13</v>
      </c>
      <c r="CU21" s="368">
        <v>41993</v>
      </c>
      <c r="CV21" s="369">
        <v>59</v>
      </c>
      <c r="CW21" s="361" t="s">
        <v>54</v>
      </c>
      <c r="CX21" s="368">
        <v>331</v>
      </c>
      <c r="CY21" s="368">
        <v>1</v>
      </c>
      <c r="CZ21" s="368">
        <v>691585</v>
      </c>
      <c r="DA21" s="368">
        <v>55486</v>
      </c>
      <c r="DB21" s="368">
        <v>107625</v>
      </c>
      <c r="DC21" s="368">
        <v>723</v>
      </c>
      <c r="DD21" s="368">
        <v>0</v>
      </c>
      <c r="DE21" s="368">
        <v>51</v>
      </c>
      <c r="DF21" s="368">
        <v>0</v>
      </c>
      <c r="DG21" s="368">
        <v>106868</v>
      </c>
      <c r="DH21" s="368">
        <v>12564</v>
      </c>
      <c r="DI21" s="368">
        <v>28998</v>
      </c>
      <c r="DJ21" s="371">
        <v>3589</v>
      </c>
      <c r="DK21" s="368">
        <v>1</v>
      </c>
      <c r="DL21" s="368">
        <v>1</v>
      </c>
      <c r="DM21" s="369">
        <v>300</v>
      </c>
      <c r="DN21" s="361" t="s">
        <v>54</v>
      </c>
      <c r="DO21" s="363">
        <v>2341</v>
      </c>
      <c r="DP21" s="368">
        <v>0</v>
      </c>
      <c r="DQ21" s="368">
        <v>15</v>
      </c>
      <c r="DR21" s="368">
        <v>293</v>
      </c>
      <c r="DS21" s="368">
        <v>452</v>
      </c>
      <c r="DT21" s="368">
        <v>73</v>
      </c>
      <c r="DU21" s="368">
        <v>670</v>
      </c>
      <c r="DV21" s="368">
        <v>0</v>
      </c>
      <c r="DW21" s="368">
        <v>0</v>
      </c>
      <c r="DX21" s="368">
        <v>2</v>
      </c>
      <c r="DY21" s="368">
        <v>0</v>
      </c>
      <c r="DZ21" s="368">
        <v>0</v>
      </c>
      <c r="EA21" s="369">
        <v>0</v>
      </c>
      <c r="EB21" s="442"/>
      <c r="EC21" s="361" t="s">
        <v>54</v>
      </c>
      <c r="ED21" s="370">
        <v>1</v>
      </c>
      <c r="EE21" s="368">
        <v>3314</v>
      </c>
      <c r="EF21" s="368">
        <v>12</v>
      </c>
      <c r="EG21" s="368">
        <v>1128</v>
      </c>
      <c r="EH21" s="363">
        <v>3</v>
      </c>
      <c r="EI21" s="368">
        <v>8695</v>
      </c>
      <c r="EJ21" s="368">
        <v>46</v>
      </c>
      <c r="EK21" s="368">
        <v>3982</v>
      </c>
      <c r="EL21" s="368">
        <v>2</v>
      </c>
      <c r="EM21" s="368">
        <v>3383</v>
      </c>
      <c r="EN21" s="368">
        <v>17</v>
      </c>
      <c r="EO21" s="369">
        <v>2955</v>
      </c>
      <c r="EP21" s="442"/>
      <c r="EQ21" s="361" t="s">
        <v>54</v>
      </c>
      <c r="ER21" s="368">
        <v>0</v>
      </c>
      <c r="ES21" s="368">
        <v>12</v>
      </c>
      <c r="ET21" s="368">
        <v>0</v>
      </c>
      <c r="EU21" s="368">
        <v>4</v>
      </c>
      <c r="EV21" s="368">
        <v>0</v>
      </c>
      <c r="EW21" s="369">
        <v>0</v>
      </c>
      <c r="EX21" s="442"/>
      <c r="EY21" s="361" t="s">
        <v>54</v>
      </c>
      <c r="EZ21" s="368">
        <f t="shared" si="0"/>
        <v>6</v>
      </c>
      <c r="FA21" s="368">
        <f t="shared" si="1"/>
        <v>15404</v>
      </c>
      <c r="FB21" s="368">
        <f t="shared" si="2"/>
        <v>75</v>
      </c>
      <c r="FC21" s="368">
        <f t="shared" si="3"/>
        <v>8069</v>
      </c>
      <c r="FD21" s="368">
        <v>0</v>
      </c>
      <c r="FE21" s="368">
        <v>2691</v>
      </c>
      <c r="FF21" s="371">
        <v>420</v>
      </c>
      <c r="FG21" s="368">
        <v>820</v>
      </c>
      <c r="FH21" s="368">
        <v>31331</v>
      </c>
      <c r="FI21" s="369">
        <v>225748</v>
      </c>
      <c r="FJ21" s="358"/>
      <c r="FK21" s="442"/>
      <c r="FL21" s="359"/>
      <c r="FM21" s="361" t="s">
        <v>409</v>
      </c>
      <c r="FN21" s="363">
        <v>131</v>
      </c>
      <c r="FO21" s="368">
        <v>0</v>
      </c>
      <c r="FP21" s="371">
        <v>0</v>
      </c>
      <c r="FQ21" s="369">
        <v>0</v>
      </c>
    </row>
    <row r="22" spans="2:173" s="360" customFormat="1" ht="24.75" customHeight="1" x14ac:dyDescent="0.15">
      <c r="B22" s="361" t="s">
        <v>186</v>
      </c>
      <c r="C22" s="368">
        <v>7437</v>
      </c>
      <c r="D22" s="368">
        <v>3759</v>
      </c>
      <c r="E22" s="368">
        <v>11196</v>
      </c>
      <c r="F22" s="368">
        <v>44648194</v>
      </c>
      <c r="G22" s="368">
        <v>12832385</v>
      </c>
      <c r="H22" s="368">
        <v>0</v>
      </c>
      <c r="I22" s="371">
        <v>133141</v>
      </c>
      <c r="J22" s="369">
        <v>31682668</v>
      </c>
      <c r="K22" s="361" t="s">
        <v>186</v>
      </c>
      <c r="L22" s="363">
        <v>210</v>
      </c>
      <c r="M22" s="368">
        <v>144</v>
      </c>
      <c r="N22" s="368">
        <v>354</v>
      </c>
      <c r="O22" s="368">
        <v>173934</v>
      </c>
      <c r="P22" s="368">
        <v>128854</v>
      </c>
      <c r="Q22" s="368">
        <v>45080</v>
      </c>
      <c r="R22" s="368">
        <v>1819</v>
      </c>
      <c r="S22" s="368">
        <v>1569</v>
      </c>
      <c r="T22" s="368">
        <v>3388</v>
      </c>
      <c r="U22" s="368">
        <v>6905488</v>
      </c>
      <c r="V22" s="368">
        <v>3545079</v>
      </c>
      <c r="W22" s="369">
        <v>3360409</v>
      </c>
      <c r="X22" s="361" t="s">
        <v>186</v>
      </c>
      <c r="Y22" s="370">
        <v>2</v>
      </c>
      <c r="Z22" s="368">
        <v>1174</v>
      </c>
      <c r="AA22" s="368">
        <v>7</v>
      </c>
      <c r="AB22" s="368">
        <v>12622</v>
      </c>
      <c r="AC22" s="368">
        <v>777</v>
      </c>
      <c r="AD22" s="368">
        <v>9431</v>
      </c>
      <c r="AE22" s="368">
        <v>7212</v>
      </c>
      <c r="AF22" s="368">
        <v>1311</v>
      </c>
      <c r="AG22" s="368">
        <v>7920</v>
      </c>
      <c r="AH22" s="368">
        <v>3166</v>
      </c>
      <c r="AI22" s="368">
        <v>1132</v>
      </c>
      <c r="AJ22" s="368">
        <v>3369</v>
      </c>
      <c r="AK22" s="368">
        <v>121</v>
      </c>
      <c r="AL22" s="368">
        <v>418</v>
      </c>
      <c r="AM22" s="369">
        <v>172</v>
      </c>
      <c r="AN22" s="436" t="s">
        <v>186</v>
      </c>
      <c r="AO22" s="437">
        <v>115</v>
      </c>
      <c r="AP22" s="368">
        <v>198</v>
      </c>
      <c r="AQ22" s="368">
        <v>5</v>
      </c>
      <c r="AR22" s="368">
        <v>1428</v>
      </c>
      <c r="AS22" s="368">
        <v>637</v>
      </c>
      <c r="AT22" s="368">
        <v>700</v>
      </c>
      <c r="AU22" s="368">
        <v>975</v>
      </c>
      <c r="AV22" s="368">
        <v>525</v>
      </c>
      <c r="AW22" s="368">
        <v>146</v>
      </c>
      <c r="AX22" s="368">
        <v>466</v>
      </c>
      <c r="AY22" s="438">
        <v>85</v>
      </c>
      <c r="AZ22" s="361" t="s">
        <v>186</v>
      </c>
      <c r="BA22" s="363">
        <v>207</v>
      </c>
      <c r="BB22" s="368">
        <v>65</v>
      </c>
      <c r="BC22" s="368">
        <v>237</v>
      </c>
      <c r="BD22" s="368">
        <v>110</v>
      </c>
      <c r="BE22" s="368">
        <v>0</v>
      </c>
      <c r="BF22" s="368">
        <v>222</v>
      </c>
      <c r="BG22" s="368">
        <v>61748</v>
      </c>
      <c r="BH22" s="363">
        <v>6</v>
      </c>
      <c r="BI22" s="368">
        <v>4090</v>
      </c>
      <c r="BJ22" s="368">
        <v>183</v>
      </c>
      <c r="BK22" s="368">
        <v>534</v>
      </c>
      <c r="BL22" s="368">
        <v>1539</v>
      </c>
      <c r="BM22" s="368">
        <v>0</v>
      </c>
      <c r="BN22" s="364">
        <v>134</v>
      </c>
      <c r="BO22" s="439">
        <v>43</v>
      </c>
      <c r="BP22" s="440">
        <v>23</v>
      </c>
      <c r="BQ22" s="361" t="s">
        <v>186</v>
      </c>
      <c r="BR22" s="364">
        <v>42</v>
      </c>
      <c r="BS22" s="440">
        <v>4578</v>
      </c>
      <c r="BT22" s="441"/>
      <c r="BU22" s="441"/>
      <c r="BV22" s="441"/>
      <c r="BW22" s="441"/>
      <c r="BX22" s="361" t="s">
        <v>186</v>
      </c>
      <c r="BY22" s="368">
        <v>13124</v>
      </c>
      <c r="BZ22" s="368">
        <v>8887</v>
      </c>
      <c r="CA22" s="368">
        <v>2336</v>
      </c>
      <c r="CB22" s="368">
        <v>1078</v>
      </c>
      <c r="CC22" s="368">
        <v>619</v>
      </c>
      <c r="CD22" s="368">
        <v>161</v>
      </c>
      <c r="CE22" s="368">
        <v>36</v>
      </c>
      <c r="CF22" s="368">
        <v>4</v>
      </c>
      <c r="CG22" s="368">
        <v>3</v>
      </c>
      <c r="CH22" s="368">
        <v>0</v>
      </c>
      <c r="CI22" s="368">
        <v>0</v>
      </c>
      <c r="CJ22" s="371">
        <v>0</v>
      </c>
      <c r="CK22" s="358"/>
      <c r="CL22" s="359"/>
      <c r="CM22" s="361" t="s">
        <v>186</v>
      </c>
      <c r="CN22" s="368">
        <v>723</v>
      </c>
      <c r="CO22" s="368">
        <v>119</v>
      </c>
      <c r="CP22" s="368">
        <v>56</v>
      </c>
      <c r="CQ22" s="368">
        <v>325533</v>
      </c>
      <c r="CR22" s="368">
        <v>147</v>
      </c>
      <c r="CS22" s="368">
        <v>19</v>
      </c>
      <c r="CT22" s="368">
        <v>5</v>
      </c>
      <c r="CU22" s="368">
        <v>18160</v>
      </c>
      <c r="CV22" s="369">
        <v>22</v>
      </c>
      <c r="CW22" s="361" t="s">
        <v>186</v>
      </c>
      <c r="CX22" s="368">
        <v>207</v>
      </c>
      <c r="CY22" s="368">
        <v>3</v>
      </c>
      <c r="CZ22" s="368">
        <v>1064338</v>
      </c>
      <c r="DA22" s="368">
        <v>356140</v>
      </c>
      <c r="DB22" s="368">
        <v>216464</v>
      </c>
      <c r="DC22" s="368">
        <v>663</v>
      </c>
      <c r="DD22" s="368">
        <v>0</v>
      </c>
      <c r="DE22" s="368">
        <v>7614</v>
      </c>
      <c r="DF22" s="368">
        <v>0</v>
      </c>
      <c r="DG22" s="368">
        <v>208187</v>
      </c>
      <c r="DH22" s="368">
        <v>37959</v>
      </c>
      <c r="DI22" s="368">
        <v>59477</v>
      </c>
      <c r="DJ22" s="371">
        <v>10845</v>
      </c>
      <c r="DK22" s="368">
        <v>0</v>
      </c>
      <c r="DL22" s="368">
        <v>0</v>
      </c>
      <c r="DM22" s="369">
        <v>0</v>
      </c>
      <c r="DN22" s="361" t="s">
        <v>186</v>
      </c>
      <c r="DO22" s="363">
        <v>1367</v>
      </c>
      <c r="DP22" s="368">
        <v>0</v>
      </c>
      <c r="DQ22" s="368">
        <v>16</v>
      </c>
      <c r="DR22" s="368">
        <v>119</v>
      </c>
      <c r="DS22" s="368">
        <v>394</v>
      </c>
      <c r="DT22" s="368">
        <v>35</v>
      </c>
      <c r="DU22" s="368">
        <v>471</v>
      </c>
      <c r="DV22" s="368">
        <v>0</v>
      </c>
      <c r="DW22" s="368">
        <v>0</v>
      </c>
      <c r="DX22" s="368">
        <v>0</v>
      </c>
      <c r="DY22" s="368">
        <v>0</v>
      </c>
      <c r="DZ22" s="368">
        <v>0</v>
      </c>
      <c r="EA22" s="369">
        <v>0</v>
      </c>
      <c r="EB22" s="442"/>
      <c r="EC22" s="361" t="s">
        <v>186</v>
      </c>
      <c r="ED22" s="370">
        <v>1</v>
      </c>
      <c r="EE22" s="368">
        <v>1565</v>
      </c>
      <c r="EF22" s="368">
        <v>12</v>
      </c>
      <c r="EG22" s="368">
        <v>611</v>
      </c>
      <c r="EH22" s="363">
        <v>1</v>
      </c>
      <c r="EI22" s="368">
        <v>4494</v>
      </c>
      <c r="EJ22" s="368">
        <v>34</v>
      </c>
      <c r="EK22" s="368">
        <v>2136</v>
      </c>
      <c r="EL22" s="368">
        <v>1</v>
      </c>
      <c r="EM22" s="368">
        <v>1877</v>
      </c>
      <c r="EN22" s="368">
        <v>13</v>
      </c>
      <c r="EO22" s="369">
        <v>2096</v>
      </c>
      <c r="EP22" s="442"/>
      <c r="EQ22" s="361" t="s">
        <v>186</v>
      </c>
      <c r="ER22" s="368">
        <v>0</v>
      </c>
      <c r="ES22" s="368">
        <v>10</v>
      </c>
      <c r="ET22" s="368">
        <v>0</v>
      </c>
      <c r="EU22" s="368">
        <v>0</v>
      </c>
      <c r="EV22" s="368">
        <v>0</v>
      </c>
      <c r="EW22" s="369">
        <v>0</v>
      </c>
      <c r="EX22" s="442"/>
      <c r="EY22" s="361" t="s">
        <v>186</v>
      </c>
      <c r="EZ22" s="368">
        <f t="shared" si="0"/>
        <v>3</v>
      </c>
      <c r="FA22" s="368">
        <f t="shared" si="1"/>
        <v>7946</v>
      </c>
      <c r="FB22" s="368">
        <f t="shared" si="2"/>
        <v>59</v>
      </c>
      <c r="FC22" s="368">
        <f t="shared" si="3"/>
        <v>4843</v>
      </c>
      <c r="FD22" s="368">
        <v>0</v>
      </c>
      <c r="FE22" s="368">
        <v>2185</v>
      </c>
      <c r="FF22" s="371">
        <v>60</v>
      </c>
      <c r="FG22" s="368">
        <v>452</v>
      </c>
      <c r="FH22" s="368">
        <v>17950</v>
      </c>
      <c r="FI22" s="369">
        <v>123200</v>
      </c>
      <c r="FJ22" s="358"/>
      <c r="FK22" s="442"/>
      <c r="FL22" s="359"/>
      <c r="FM22" s="361" t="s">
        <v>186</v>
      </c>
      <c r="FN22" s="363">
        <v>0</v>
      </c>
      <c r="FO22" s="368">
        <v>0</v>
      </c>
      <c r="FP22" s="371">
        <v>0</v>
      </c>
      <c r="FQ22" s="369">
        <v>0</v>
      </c>
    </row>
    <row r="23" spans="2:173" s="360" customFormat="1" ht="24.75" customHeight="1" thickBot="1" x14ac:dyDescent="0.2">
      <c r="B23" s="361" t="s">
        <v>187</v>
      </c>
      <c r="C23" s="368">
        <v>22559</v>
      </c>
      <c r="D23" s="368">
        <v>8516</v>
      </c>
      <c r="E23" s="368">
        <v>31075</v>
      </c>
      <c r="F23" s="368">
        <v>153349430</v>
      </c>
      <c r="G23" s="368">
        <v>39387848</v>
      </c>
      <c r="H23" s="368">
        <v>375</v>
      </c>
      <c r="I23" s="371">
        <v>479617</v>
      </c>
      <c r="J23" s="369">
        <v>113481590</v>
      </c>
      <c r="K23" s="361" t="s">
        <v>187</v>
      </c>
      <c r="L23" s="363">
        <v>461</v>
      </c>
      <c r="M23" s="368">
        <v>284</v>
      </c>
      <c r="N23" s="368">
        <v>745</v>
      </c>
      <c r="O23" s="368">
        <v>443583</v>
      </c>
      <c r="P23" s="368">
        <v>286807</v>
      </c>
      <c r="Q23" s="368">
        <v>156776</v>
      </c>
      <c r="R23" s="368">
        <v>3351</v>
      </c>
      <c r="S23" s="368">
        <v>4540</v>
      </c>
      <c r="T23" s="368">
        <v>7891</v>
      </c>
      <c r="U23" s="368">
        <v>18676257</v>
      </c>
      <c r="V23" s="368">
        <v>8447349</v>
      </c>
      <c r="W23" s="369">
        <v>10228908</v>
      </c>
      <c r="X23" s="361" t="s">
        <v>187</v>
      </c>
      <c r="Y23" s="370">
        <v>6</v>
      </c>
      <c r="Z23" s="368">
        <v>4867</v>
      </c>
      <c r="AA23" s="368">
        <v>34</v>
      </c>
      <c r="AB23" s="368">
        <v>35096</v>
      </c>
      <c r="AC23" s="368">
        <v>3223</v>
      </c>
      <c r="AD23" s="368">
        <v>27110</v>
      </c>
      <c r="AE23" s="368">
        <v>20489</v>
      </c>
      <c r="AF23" s="368">
        <v>2990</v>
      </c>
      <c r="AG23" s="368">
        <v>22606</v>
      </c>
      <c r="AH23" s="368">
        <v>9536</v>
      </c>
      <c r="AI23" s="368">
        <v>3277</v>
      </c>
      <c r="AJ23" s="368">
        <v>10857</v>
      </c>
      <c r="AK23" s="368">
        <v>123</v>
      </c>
      <c r="AL23" s="368">
        <v>1014</v>
      </c>
      <c r="AM23" s="369">
        <v>573</v>
      </c>
      <c r="AN23" s="436" t="s">
        <v>187</v>
      </c>
      <c r="AO23" s="437">
        <v>237</v>
      </c>
      <c r="AP23" s="368">
        <v>530</v>
      </c>
      <c r="AQ23" s="368">
        <v>9</v>
      </c>
      <c r="AR23" s="368">
        <v>6000</v>
      </c>
      <c r="AS23" s="368">
        <v>2270</v>
      </c>
      <c r="AT23" s="368">
        <v>2014</v>
      </c>
      <c r="AU23" s="368">
        <v>3561</v>
      </c>
      <c r="AV23" s="368">
        <v>2146</v>
      </c>
      <c r="AW23" s="368">
        <v>424</v>
      </c>
      <c r="AX23" s="368">
        <v>650</v>
      </c>
      <c r="AY23" s="438">
        <v>317</v>
      </c>
      <c r="AZ23" s="361" t="s">
        <v>187</v>
      </c>
      <c r="BA23" s="363">
        <v>477</v>
      </c>
      <c r="BB23" s="368">
        <v>204</v>
      </c>
      <c r="BC23" s="368">
        <v>594</v>
      </c>
      <c r="BD23" s="368">
        <v>380</v>
      </c>
      <c r="BE23" s="368">
        <v>1</v>
      </c>
      <c r="BF23" s="368">
        <v>825</v>
      </c>
      <c r="BG23" s="368">
        <v>729524</v>
      </c>
      <c r="BH23" s="363">
        <v>11</v>
      </c>
      <c r="BI23" s="368">
        <v>25255</v>
      </c>
      <c r="BJ23" s="368">
        <v>659</v>
      </c>
      <c r="BK23" s="368">
        <v>2589</v>
      </c>
      <c r="BL23" s="368">
        <v>7957</v>
      </c>
      <c r="BM23" s="368">
        <v>46</v>
      </c>
      <c r="BN23" s="364">
        <v>691</v>
      </c>
      <c r="BO23" s="439">
        <v>279</v>
      </c>
      <c r="BP23" s="440">
        <v>455</v>
      </c>
      <c r="BQ23" s="361" t="s">
        <v>187</v>
      </c>
      <c r="BR23" s="364">
        <v>213</v>
      </c>
      <c r="BS23" s="440">
        <v>46295</v>
      </c>
      <c r="BT23" s="441"/>
      <c r="BU23" s="441"/>
      <c r="BV23" s="441"/>
      <c r="BW23" s="441"/>
      <c r="BX23" s="361" t="s">
        <v>187</v>
      </c>
      <c r="BY23" s="368">
        <v>36502</v>
      </c>
      <c r="BZ23" s="368">
        <v>21301</v>
      </c>
      <c r="CA23" s="368">
        <v>7453</v>
      </c>
      <c r="CB23" s="368">
        <v>4405</v>
      </c>
      <c r="CC23" s="368">
        <v>2531</v>
      </c>
      <c r="CD23" s="368">
        <v>676</v>
      </c>
      <c r="CE23" s="368">
        <v>111</v>
      </c>
      <c r="CF23" s="368">
        <v>20</v>
      </c>
      <c r="CG23" s="368">
        <v>4</v>
      </c>
      <c r="CH23" s="368">
        <v>1</v>
      </c>
      <c r="CI23" s="368">
        <v>0</v>
      </c>
      <c r="CJ23" s="371">
        <v>0</v>
      </c>
      <c r="CK23" s="358"/>
      <c r="CL23" s="359"/>
      <c r="CM23" s="361" t="s">
        <v>187</v>
      </c>
      <c r="CN23" s="368">
        <v>1949</v>
      </c>
      <c r="CO23" s="368">
        <v>296</v>
      </c>
      <c r="CP23" s="368">
        <v>81</v>
      </c>
      <c r="CQ23" s="368">
        <v>888231</v>
      </c>
      <c r="CR23" s="368">
        <v>328</v>
      </c>
      <c r="CS23" s="368">
        <v>43</v>
      </c>
      <c r="CT23" s="368">
        <v>7</v>
      </c>
      <c r="CU23" s="368">
        <v>37262</v>
      </c>
      <c r="CV23" s="369">
        <v>49</v>
      </c>
      <c r="CW23" s="361" t="s">
        <v>187</v>
      </c>
      <c r="CX23" s="368">
        <v>342</v>
      </c>
      <c r="CY23" s="368">
        <v>0</v>
      </c>
      <c r="CZ23" s="368">
        <v>984208</v>
      </c>
      <c r="DA23" s="368">
        <v>0</v>
      </c>
      <c r="DB23" s="368">
        <v>337848</v>
      </c>
      <c r="DC23" s="368">
        <v>12005</v>
      </c>
      <c r="DD23" s="368">
        <v>4</v>
      </c>
      <c r="DE23" s="368">
        <v>359</v>
      </c>
      <c r="DF23" s="368">
        <v>0</v>
      </c>
      <c r="DG23" s="368">
        <v>325480</v>
      </c>
      <c r="DH23" s="368">
        <v>113358</v>
      </c>
      <c r="DI23" s="368">
        <v>92965</v>
      </c>
      <c r="DJ23" s="371">
        <v>32388</v>
      </c>
      <c r="DK23" s="368">
        <v>1</v>
      </c>
      <c r="DL23" s="368">
        <v>1</v>
      </c>
      <c r="DM23" s="369">
        <v>300</v>
      </c>
      <c r="DN23" s="361" t="s">
        <v>187</v>
      </c>
      <c r="DO23" s="363">
        <v>4347</v>
      </c>
      <c r="DP23" s="368">
        <v>0</v>
      </c>
      <c r="DQ23" s="368">
        <v>31</v>
      </c>
      <c r="DR23" s="368">
        <v>288</v>
      </c>
      <c r="DS23" s="368">
        <v>1619</v>
      </c>
      <c r="DT23" s="368">
        <v>77</v>
      </c>
      <c r="DU23" s="368">
        <v>1070</v>
      </c>
      <c r="DV23" s="368">
        <v>0</v>
      </c>
      <c r="DW23" s="368">
        <v>0</v>
      </c>
      <c r="DX23" s="368">
        <v>1</v>
      </c>
      <c r="DY23" s="368">
        <v>0</v>
      </c>
      <c r="DZ23" s="368">
        <v>0</v>
      </c>
      <c r="EA23" s="369">
        <v>0</v>
      </c>
      <c r="EB23" s="442"/>
      <c r="EC23" s="361" t="s">
        <v>187</v>
      </c>
      <c r="ED23" s="370">
        <v>1</v>
      </c>
      <c r="EE23" s="368">
        <v>2656</v>
      </c>
      <c r="EF23" s="368">
        <v>15</v>
      </c>
      <c r="EG23" s="368">
        <v>532</v>
      </c>
      <c r="EH23" s="363">
        <v>6</v>
      </c>
      <c r="EI23" s="368">
        <v>9354</v>
      </c>
      <c r="EJ23" s="368">
        <v>69</v>
      </c>
      <c r="EK23" s="368">
        <v>1974</v>
      </c>
      <c r="EL23" s="368">
        <v>3</v>
      </c>
      <c r="EM23" s="368">
        <v>2805</v>
      </c>
      <c r="EN23" s="368">
        <v>32</v>
      </c>
      <c r="EO23" s="369">
        <v>1622</v>
      </c>
      <c r="EP23" s="442"/>
      <c r="EQ23" s="361" t="s">
        <v>187</v>
      </c>
      <c r="ER23" s="368">
        <v>0</v>
      </c>
      <c r="ES23" s="368">
        <v>23</v>
      </c>
      <c r="ET23" s="368">
        <v>5</v>
      </c>
      <c r="EU23" s="368">
        <v>2</v>
      </c>
      <c r="EV23" s="368">
        <v>0</v>
      </c>
      <c r="EW23" s="369">
        <v>0</v>
      </c>
      <c r="EX23" s="442"/>
      <c r="EY23" s="361" t="s">
        <v>187</v>
      </c>
      <c r="EZ23" s="368">
        <f t="shared" si="0"/>
        <v>10</v>
      </c>
      <c r="FA23" s="368">
        <f t="shared" si="1"/>
        <v>14838</v>
      </c>
      <c r="FB23" s="368">
        <f t="shared" si="2"/>
        <v>121</v>
      </c>
      <c r="FC23" s="368">
        <f t="shared" si="3"/>
        <v>4130</v>
      </c>
      <c r="FD23" s="368">
        <v>0</v>
      </c>
      <c r="FE23" s="368">
        <v>360</v>
      </c>
      <c r="FF23" s="371">
        <v>56</v>
      </c>
      <c r="FG23" s="368">
        <v>1051</v>
      </c>
      <c r="FH23" s="368">
        <v>27999</v>
      </c>
      <c r="FI23" s="369">
        <v>203514</v>
      </c>
      <c r="FJ23" s="358"/>
      <c r="FK23" s="442"/>
      <c r="FL23" s="359"/>
      <c r="FM23" s="361" t="s">
        <v>187</v>
      </c>
      <c r="FN23" s="363">
        <v>0</v>
      </c>
      <c r="FO23" s="368">
        <v>0</v>
      </c>
      <c r="FP23" s="371">
        <v>0</v>
      </c>
      <c r="FQ23" s="369">
        <v>0</v>
      </c>
    </row>
    <row r="24" spans="2:173" s="377" customFormat="1" ht="24.75" customHeight="1" thickTop="1" thickBot="1" x14ac:dyDescent="0.2">
      <c r="B24" s="378" t="s">
        <v>193</v>
      </c>
      <c r="C24" s="339">
        <f t="shared" ref="C24:J24" si="4">SUM(C10:C23)</f>
        <v>285818</v>
      </c>
      <c r="D24" s="339">
        <f t="shared" si="4"/>
        <v>104203</v>
      </c>
      <c r="E24" s="339">
        <f t="shared" si="4"/>
        <v>390021</v>
      </c>
      <c r="F24" s="339">
        <f t="shared" si="4"/>
        <v>1802881162</v>
      </c>
      <c r="G24" s="339">
        <f t="shared" si="4"/>
        <v>479468152</v>
      </c>
      <c r="H24" s="339">
        <f t="shared" si="4"/>
        <v>13417</v>
      </c>
      <c r="I24" s="339">
        <f t="shared" si="4"/>
        <v>5171955</v>
      </c>
      <c r="J24" s="383">
        <f t="shared" si="4"/>
        <v>1318227638</v>
      </c>
      <c r="K24" s="378" t="s">
        <v>193</v>
      </c>
      <c r="L24" s="382">
        <f>SUM(L10:L23)</f>
        <v>6352</v>
      </c>
      <c r="M24" s="382">
        <f t="shared" ref="M24:V24" si="5">SUM(M10:M23)</f>
        <v>3854</v>
      </c>
      <c r="N24" s="382">
        <f t="shared" si="5"/>
        <v>10206</v>
      </c>
      <c r="O24" s="382">
        <f t="shared" si="5"/>
        <v>5893066</v>
      </c>
      <c r="P24" s="382">
        <f t="shared" si="5"/>
        <v>3976989</v>
      </c>
      <c r="Q24" s="339">
        <f t="shared" si="5"/>
        <v>1916077</v>
      </c>
      <c r="R24" s="339">
        <f t="shared" si="5"/>
        <v>45313</v>
      </c>
      <c r="S24" s="382">
        <f t="shared" si="5"/>
        <v>59176</v>
      </c>
      <c r="T24" s="382">
        <f t="shared" si="5"/>
        <v>104489</v>
      </c>
      <c r="U24" s="382">
        <f t="shared" si="5"/>
        <v>230586799</v>
      </c>
      <c r="V24" s="382">
        <f t="shared" si="5"/>
        <v>110459374</v>
      </c>
      <c r="W24" s="383">
        <f>SUM(W10:W23)</f>
        <v>120127425</v>
      </c>
      <c r="X24" s="378" t="s">
        <v>193</v>
      </c>
      <c r="Y24" s="386">
        <f>SUM(Y10:Y23)</f>
        <v>47</v>
      </c>
      <c r="Z24" s="339">
        <f t="shared" ref="Z24:AL24" si="6">SUM(Z10:Z23)</f>
        <v>49578</v>
      </c>
      <c r="AA24" s="339">
        <f t="shared" si="6"/>
        <v>355</v>
      </c>
      <c r="AB24" s="381">
        <f t="shared" si="6"/>
        <v>445309</v>
      </c>
      <c r="AC24" s="339">
        <f t="shared" si="6"/>
        <v>36495</v>
      </c>
      <c r="AD24" s="381">
        <f t="shared" si="6"/>
        <v>336882</v>
      </c>
      <c r="AE24" s="339">
        <f t="shared" si="6"/>
        <v>256238</v>
      </c>
      <c r="AF24" s="339">
        <f t="shared" si="6"/>
        <v>43534</v>
      </c>
      <c r="AG24" s="380">
        <f t="shared" si="6"/>
        <v>281441</v>
      </c>
      <c r="AH24" s="380">
        <f t="shared" si="6"/>
        <v>113120</v>
      </c>
      <c r="AI24" s="339">
        <f t="shared" si="6"/>
        <v>38648</v>
      </c>
      <c r="AJ24" s="380">
        <f t="shared" si="6"/>
        <v>121067</v>
      </c>
      <c r="AK24" s="380">
        <f t="shared" si="6"/>
        <v>2070</v>
      </c>
      <c r="AL24" s="339">
        <f t="shared" si="6"/>
        <v>12396</v>
      </c>
      <c r="AM24" s="383">
        <f>SUM(AM10:AM23)</f>
        <v>6931</v>
      </c>
      <c r="AN24" s="454" t="s">
        <v>193</v>
      </c>
      <c r="AO24" s="455">
        <f>SUM(AO10:AO23)</f>
        <v>3509</v>
      </c>
      <c r="AP24" s="380">
        <f t="shared" ref="AP24:AX24" si="7">SUM(AP10:AP23)</f>
        <v>6484</v>
      </c>
      <c r="AQ24" s="380">
        <f t="shared" si="7"/>
        <v>91</v>
      </c>
      <c r="AR24" s="380">
        <f t="shared" si="7"/>
        <v>58431</v>
      </c>
      <c r="AS24" s="339">
        <f t="shared" si="7"/>
        <v>27074</v>
      </c>
      <c r="AT24" s="339">
        <f t="shared" si="7"/>
        <v>23508</v>
      </c>
      <c r="AU24" s="339">
        <f t="shared" si="7"/>
        <v>35954</v>
      </c>
      <c r="AV24" s="339">
        <f t="shared" si="7"/>
        <v>22295</v>
      </c>
      <c r="AW24" s="339">
        <f t="shared" si="7"/>
        <v>4536</v>
      </c>
      <c r="AX24" s="381">
        <f t="shared" si="7"/>
        <v>9693</v>
      </c>
      <c r="AY24" s="383">
        <f>SUM(AY10:AY23)</f>
        <v>3332</v>
      </c>
      <c r="AZ24" s="378" t="s">
        <v>193</v>
      </c>
      <c r="BA24" s="382">
        <f t="shared" ref="BA24:BG24" si="8">SUM(BA10:BA23)</f>
        <v>6336</v>
      </c>
      <c r="BB24" s="382">
        <f t="shared" si="8"/>
        <v>2896</v>
      </c>
      <c r="BC24" s="382">
        <f t="shared" si="8"/>
        <v>6577</v>
      </c>
      <c r="BD24" s="382">
        <f t="shared" si="8"/>
        <v>4185</v>
      </c>
      <c r="BE24" s="382">
        <f t="shared" si="8"/>
        <v>9</v>
      </c>
      <c r="BF24" s="382">
        <f t="shared" si="8"/>
        <v>9077</v>
      </c>
      <c r="BG24" s="382">
        <f t="shared" si="8"/>
        <v>7687630</v>
      </c>
      <c r="BH24" s="382">
        <f>SUM(BH10:BH23)</f>
        <v>86</v>
      </c>
      <c r="BI24" s="382">
        <f t="shared" ref="BI24:BN24" si="9">SUM(BI10:BI23)</f>
        <v>101366</v>
      </c>
      <c r="BJ24" s="382">
        <f t="shared" si="9"/>
        <v>7447</v>
      </c>
      <c r="BK24" s="382">
        <f t="shared" si="9"/>
        <v>22375</v>
      </c>
      <c r="BL24" s="382">
        <f t="shared" si="9"/>
        <v>81855</v>
      </c>
      <c r="BM24" s="382">
        <f t="shared" si="9"/>
        <v>429</v>
      </c>
      <c r="BN24" s="382">
        <f t="shared" si="9"/>
        <v>6118</v>
      </c>
      <c r="BO24" s="380">
        <f>SUM(BO10:BO23)</f>
        <v>2477</v>
      </c>
      <c r="BP24" s="383">
        <f>SUM(BP10:BP23)</f>
        <v>3490</v>
      </c>
      <c r="BQ24" s="378" t="s">
        <v>193</v>
      </c>
      <c r="BR24" s="339">
        <f>SUM(BR10:BR23)</f>
        <v>2154</v>
      </c>
      <c r="BS24" s="383">
        <f>SUM(BS10:BS23)</f>
        <v>513174</v>
      </c>
      <c r="BT24" s="429"/>
      <c r="BU24" s="429"/>
      <c r="BV24" s="429"/>
      <c r="BW24" s="429"/>
      <c r="BX24" s="378" t="s">
        <v>193</v>
      </c>
      <c r="BY24" s="339">
        <f>SUM(BY10:BY23)</f>
        <v>461731</v>
      </c>
      <c r="BZ24" s="339">
        <f t="shared" ref="BZ24:CI24" si="10">SUM(BZ10:BZ23)</f>
        <v>298277</v>
      </c>
      <c r="CA24" s="339">
        <f t="shared" si="10"/>
        <v>89141</v>
      </c>
      <c r="CB24" s="339">
        <f t="shared" si="10"/>
        <v>43853</v>
      </c>
      <c r="CC24" s="339">
        <f t="shared" si="10"/>
        <v>23436</v>
      </c>
      <c r="CD24" s="339">
        <f t="shared" si="10"/>
        <v>5793</v>
      </c>
      <c r="CE24" s="339">
        <f t="shared" si="10"/>
        <v>1006</v>
      </c>
      <c r="CF24" s="339">
        <f t="shared" si="10"/>
        <v>174</v>
      </c>
      <c r="CG24" s="339">
        <f t="shared" si="10"/>
        <v>39</v>
      </c>
      <c r="CH24" s="339">
        <f t="shared" si="10"/>
        <v>10</v>
      </c>
      <c r="CI24" s="339">
        <f t="shared" si="10"/>
        <v>2</v>
      </c>
      <c r="CJ24" s="339">
        <f>SUM(CJ10:CJ23)</f>
        <v>0</v>
      </c>
      <c r="CK24" s="384"/>
      <c r="CL24" s="385"/>
      <c r="CM24" s="378" t="s">
        <v>193</v>
      </c>
      <c r="CN24" s="339">
        <f>SUM(CN10:CN23)</f>
        <v>24728</v>
      </c>
      <c r="CO24" s="339">
        <f t="shared" ref="CO24:CU24" si="11">SUM(CO10:CO23)</f>
        <v>3644</v>
      </c>
      <c r="CP24" s="339">
        <f t="shared" si="11"/>
        <v>1103</v>
      </c>
      <c r="CQ24" s="339">
        <f t="shared" si="11"/>
        <v>9784641</v>
      </c>
      <c r="CR24" s="339">
        <f t="shared" si="11"/>
        <v>4201</v>
      </c>
      <c r="CS24" s="339">
        <f t="shared" si="11"/>
        <v>540</v>
      </c>
      <c r="CT24" s="339">
        <f t="shared" si="11"/>
        <v>100</v>
      </c>
      <c r="CU24" s="339">
        <f t="shared" si="11"/>
        <v>467715</v>
      </c>
      <c r="CV24" s="383">
        <f>SUM(CV10:CV23)</f>
        <v>610</v>
      </c>
      <c r="CW24" s="378" t="s">
        <v>193</v>
      </c>
      <c r="CX24" s="339">
        <f>SUM(CX10:CX23)</f>
        <v>6300</v>
      </c>
      <c r="CY24" s="339">
        <f t="shared" ref="CY24:DI24" si="12">SUM(CY10:CY23)</f>
        <v>45</v>
      </c>
      <c r="CZ24" s="339">
        <f t="shared" si="12"/>
        <v>34841826</v>
      </c>
      <c r="DA24" s="339">
        <f t="shared" si="12"/>
        <v>8299484</v>
      </c>
      <c r="DB24" s="339">
        <f t="shared" si="12"/>
        <v>6010748</v>
      </c>
      <c r="DC24" s="339">
        <f>SUM(DC10:DC23)</f>
        <v>36092</v>
      </c>
      <c r="DD24" s="339">
        <f>SUM(DD10:DD23)</f>
        <v>4</v>
      </c>
      <c r="DE24" s="339">
        <f t="shared" si="12"/>
        <v>93090</v>
      </c>
      <c r="DF24" s="339">
        <f t="shared" si="12"/>
        <v>0</v>
      </c>
      <c r="DG24" s="339">
        <f t="shared" si="12"/>
        <v>5881874</v>
      </c>
      <c r="DH24" s="339">
        <f t="shared" si="12"/>
        <v>1212132</v>
      </c>
      <c r="DI24" s="339">
        <f t="shared" si="12"/>
        <v>1581339</v>
      </c>
      <c r="DJ24" s="380">
        <f>SUM(DJ10:DJ23)</f>
        <v>342749</v>
      </c>
      <c r="DK24" s="380">
        <f>SUM(DK10:DK23)</f>
        <v>15</v>
      </c>
      <c r="DL24" s="380">
        <f>SUM(DL10:DL23)</f>
        <v>20</v>
      </c>
      <c r="DM24" s="383">
        <f>SUM(DM10:DM23)</f>
        <v>33100</v>
      </c>
      <c r="DN24" s="378" t="s">
        <v>193</v>
      </c>
      <c r="DO24" s="382">
        <f t="shared" ref="DO24:EA24" si="13">SUM(DO10:DO23)</f>
        <v>58839</v>
      </c>
      <c r="DP24" s="382">
        <f t="shared" ref="DP24:DQ24" si="14">SUM(DP10:DP23)</f>
        <v>0</v>
      </c>
      <c r="DQ24" s="382">
        <f t="shared" si="14"/>
        <v>258</v>
      </c>
      <c r="DR24" s="382">
        <f t="shared" si="13"/>
        <v>3442</v>
      </c>
      <c r="DS24" s="382">
        <f t="shared" si="13"/>
        <v>23348</v>
      </c>
      <c r="DT24" s="382">
        <f t="shared" si="13"/>
        <v>776</v>
      </c>
      <c r="DU24" s="382">
        <f t="shared" si="13"/>
        <v>13303</v>
      </c>
      <c r="DV24" s="339">
        <f t="shared" si="13"/>
        <v>0</v>
      </c>
      <c r="DW24" s="339">
        <f t="shared" si="13"/>
        <v>0</v>
      </c>
      <c r="DX24" s="339">
        <f>SUM(DX10:DX23)</f>
        <v>18</v>
      </c>
      <c r="DY24" s="339">
        <f t="shared" si="13"/>
        <v>0</v>
      </c>
      <c r="DZ24" s="339">
        <f t="shared" si="13"/>
        <v>0</v>
      </c>
      <c r="EA24" s="383">
        <f t="shared" si="13"/>
        <v>0</v>
      </c>
      <c r="EB24" s="429"/>
      <c r="EC24" s="378" t="s">
        <v>193</v>
      </c>
      <c r="ED24" s="386">
        <f t="shared" ref="ED24:EW24" si="15">SUM(ED10:ED23)</f>
        <v>13</v>
      </c>
      <c r="EE24" s="382">
        <f t="shared" si="15"/>
        <v>35708</v>
      </c>
      <c r="EF24" s="382">
        <f t="shared" si="15"/>
        <v>316</v>
      </c>
      <c r="EG24" s="382">
        <f t="shared" si="15"/>
        <v>8463</v>
      </c>
      <c r="EH24" s="382">
        <f t="shared" si="15"/>
        <v>35</v>
      </c>
      <c r="EI24" s="382">
        <f t="shared" si="15"/>
        <v>116153</v>
      </c>
      <c r="EJ24" s="382">
        <f t="shared" si="15"/>
        <v>1222</v>
      </c>
      <c r="EK24" s="382">
        <f t="shared" si="15"/>
        <v>32794</v>
      </c>
      <c r="EL24" s="339">
        <f t="shared" si="15"/>
        <v>33</v>
      </c>
      <c r="EM24" s="382">
        <f t="shared" si="15"/>
        <v>39938</v>
      </c>
      <c r="EN24" s="382">
        <f t="shared" si="15"/>
        <v>496</v>
      </c>
      <c r="EO24" s="456">
        <f t="shared" si="15"/>
        <v>22742</v>
      </c>
      <c r="EP24" s="429"/>
      <c r="EQ24" s="378" t="s">
        <v>193</v>
      </c>
      <c r="ER24" s="339">
        <f t="shared" si="15"/>
        <v>0</v>
      </c>
      <c r="ES24" s="382">
        <f t="shared" si="15"/>
        <v>344</v>
      </c>
      <c r="ET24" s="382">
        <f t="shared" si="15"/>
        <v>17</v>
      </c>
      <c r="EU24" s="382">
        <f t="shared" si="15"/>
        <v>36</v>
      </c>
      <c r="EV24" s="339">
        <f t="shared" si="15"/>
        <v>0</v>
      </c>
      <c r="EW24" s="383">
        <f t="shared" si="15"/>
        <v>1</v>
      </c>
      <c r="EX24" s="429"/>
      <c r="EY24" s="378" t="s">
        <v>193</v>
      </c>
      <c r="EZ24" s="339">
        <f t="shared" ref="EZ24:FI24" si="16">SUM(EZ10:EZ23)</f>
        <v>82</v>
      </c>
      <c r="FA24" s="382">
        <f t="shared" si="16"/>
        <v>192143</v>
      </c>
      <c r="FB24" s="382">
        <f t="shared" si="16"/>
        <v>2051</v>
      </c>
      <c r="FC24" s="382">
        <f t="shared" si="16"/>
        <v>64035</v>
      </c>
      <c r="FD24" s="339">
        <f t="shared" si="16"/>
        <v>0</v>
      </c>
      <c r="FE24" s="382">
        <f t="shared" si="16"/>
        <v>16654</v>
      </c>
      <c r="FF24" s="380">
        <f t="shared" si="16"/>
        <v>1716</v>
      </c>
      <c r="FG24" s="339">
        <f t="shared" si="16"/>
        <v>13224</v>
      </c>
      <c r="FH24" s="382">
        <f t="shared" si="16"/>
        <v>389889</v>
      </c>
      <c r="FI24" s="382">
        <f t="shared" si="16"/>
        <v>2726644</v>
      </c>
      <c r="FJ24" s="384"/>
      <c r="FK24" s="429"/>
      <c r="FL24" s="385"/>
      <c r="FM24" s="378" t="s">
        <v>193</v>
      </c>
      <c r="FN24" s="339">
        <f>SUM(FN10:FN23)</f>
        <v>131</v>
      </c>
      <c r="FO24" s="339">
        <f>SUM(FO10:FO23)</f>
        <v>0</v>
      </c>
      <c r="FP24" s="380">
        <f>SUM(FP10:FP23)</f>
        <v>0</v>
      </c>
      <c r="FQ24" s="383">
        <f>SUM(FQ10:FQ23)</f>
        <v>0</v>
      </c>
    </row>
    <row r="25" spans="2:173" s="360" customFormat="1" ht="24.75" customHeight="1" thickTop="1" x14ac:dyDescent="0.15">
      <c r="B25" s="387" t="s">
        <v>55</v>
      </c>
      <c r="C25" s="395">
        <v>5154</v>
      </c>
      <c r="D25" s="395">
        <v>1689</v>
      </c>
      <c r="E25" s="395">
        <v>6843</v>
      </c>
      <c r="F25" s="395">
        <v>32270721</v>
      </c>
      <c r="G25" s="395">
        <v>8610813</v>
      </c>
      <c r="H25" s="395">
        <v>2583</v>
      </c>
      <c r="I25" s="398">
        <v>86361</v>
      </c>
      <c r="J25" s="396">
        <v>23570964</v>
      </c>
      <c r="K25" s="387" t="s">
        <v>55</v>
      </c>
      <c r="L25" s="394">
        <v>103</v>
      </c>
      <c r="M25" s="395">
        <v>58</v>
      </c>
      <c r="N25" s="395">
        <v>161</v>
      </c>
      <c r="O25" s="395">
        <v>99684</v>
      </c>
      <c r="P25" s="395">
        <v>64549</v>
      </c>
      <c r="Q25" s="395">
        <v>35135</v>
      </c>
      <c r="R25" s="395">
        <v>734</v>
      </c>
      <c r="S25" s="395">
        <v>982</v>
      </c>
      <c r="T25" s="395">
        <v>1716</v>
      </c>
      <c r="U25" s="395">
        <v>4094136</v>
      </c>
      <c r="V25" s="395">
        <v>1835172</v>
      </c>
      <c r="W25" s="396">
        <v>2258964</v>
      </c>
      <c r="X25" s="387" t="s">
        <v>55</v>
      </c>
      <c r="Y25" s="397">
        <v>0</v>
      </c>
      <c r="Z25" s="395">
        <v>890</v>
      </c>
      <c r="AA25" s="395">
        <v>2</v>
      </c>
      <c r="AB25" s="395">
        <v>7806</v>
      </c>
      <c r="AC25" s="395">
        <v>782</v>
      </c>
      <c r="AD25" s="395">
        <v>5923</v>
      </c>
      <c r="AE25" s="395">
        <v>4442</v>
      </c>
      <c r="AF25" s="395">
        <v>756</v>
      </c>
      <c r="AG25" s="395">
        <v>4790</v>
      </c>
      <c r="AH25" s="395">
        <v>2001</v>
      </c>
      <c r="AI25" s="395">
        <v>709</v>
      </c>
      <c r="AJ25" s="395">
        <v>2311</v>
      </c>
      <c r="AK25" s="395">
        <v>21</v>
      </c>
      <c r="AL25" s="395">
        <v>199</v>
      </c>
      <c r="AM25" s="396">
        <v>106</v>
      </c>
      <c r="AN25" s="457" t="s">
        <v>55</v>
      </c>
      <c r="AO25" s="458">
        <v>54</v>
      </c>
      <c r="AP25" s="395">
        <v>106</v>
      </c>
      <c r="AQ25" s="395">
        <v>0</v>
      </c>
      <c r="AR25" s="395">
        <v>1110</v>
      </c>
      <c r="AS25" s="395">
        <v>546</v>
      </c>
      <c r="AT25" s="395">
        <v>412</v>
      </c>
      <c r="AU25" s="395">
        <v>597</v>
      </c>
      <c r="AV25" s="395">
        <v>385</v>
      </c>
      <c r="AW25" s="395">
        <v>70</v>
      </c>
      <c r="AX25" s="395">
        <v>93</v>
      </c>
      <c r="AY25" s="459">
        <v>46</v>
      </c>
      <c r="AZ25" s="387" t="s">
        <v>55</v>
      </c>
      <c r="BA25" s="394">
        <v>101</v>
      </c>
      <c r="BB25" s="395">
        <v>56</v>
      </c>
      <c r="BC25" s="395">
        <v>107</v>
      </c>
      <c r="BD25" s="395">
        <v>52</v>
      </c>
      <c r="BE25" s="395">
        <v>1</v>
      </c>
      <c r="BF25" s="395">
        <v>180</v>
      </c>
      <c r="BG25" s="395">
        <v>99477</v>
      </c>
      <c r="BH25" s="394">
        <v>0</v>
      </c>
      <c r="BI25" s="395">
        <v>0</v>
      </c>
      <c r="BJ25" s="395">
        <v>141</v>
      </c>
      <c r="BK25" s="395">
        <v>558</v>
      </c>
      <c r="BL25" s="395">
        <v>1766</v>
      </c>
      <c r="BM25" s="395">
        <v>0</v>
      </c>
      <c r="BN25" s="427">
        <v>132</v>
      </c>
      <c r="BO25" s="460">
        <v>63</v>
      </c>
      <c r="BP25" s="461">
        <v>70</v>
      </c>
      <c r="BQ25" s="387" t="s">
        <v>55</v>
      </c>
      <c r="BR25" s="427">
        <v>49</v>
      </c>
      <c r="BS25" s="461">
        <v>9314</v>
      </c>
      <c r="BT25" s="441"/>
      <c r="BU25" s="441"/>
      <c r="BV25" s="441"/>
      <c r="BW25" s="441"/>
      <c r="BX25" s="387" t="s">
        <v>55</v>
      </c>
      <c r="BY25" s="395">
        <v>8107</v>
      </c>
      <c r="BZ25" s="395">
        <v>5020</v>
      </c>
      <c r="CA25" s="395">
        <v>1595</v>
      </c>
      <c r="CB25" s="395">
        <v>891</v>
      </c>
      <c r="CC25" s="395">
        <v>457</v>
      </c>
      <c r="CD25" s="395">
        <v>121</v>
      </c>
      <c r="CE25" s="395">
        <v>20</v>
      </c>
      <c r="CF25" s="395">
        <v>3</v>
      </c>
      <c r="CG25" s="395">
        <v>0</v>
      </c>
      <c r="CH25" s="395">
        <v>0</v>
      </c>
      <c r="CI25" s="395">
        <v>0</v>
      </c>
      <c r="CJ25" s="398">
        <v>0</v>
      </c>
      <c r="CK25" s="358"/>
      <c r="CL25" s="359"/>
      <c r="CM25" s="387" t="s">
        <v>55</v>
      </c>
      <c r="CN25" s="395">
        <v>440</v>
      </c>
      <c r="CO25" s="395">
        <v>58</v>
      </c>
      <c r="CP25" s="395">
        <v>6</v>
      </c>
      <c r="CQ25" s="395">
        <v>112590</v>
      </c>
      <c r="CR25" s="395">
        <v>62</v>
      </c>
      <c r="CS25" s="395">
        <v>8</v>
      </c>
      <c r="CT25" s="395">
        <v>2</v>
      </c>
      <c r="CU25" s="395">
        <v>7880</v>
      </c>
      <c r="CV25" s="396">
        <v>10</v>
      </c>
      <c r="CW25" s="387" t="s">
        <v>55</v>
      </c>
      <c r="CX25" s="395">
        <v>54</v>
      </c>
      <c r="CY25" s="395">
        <v>0</v>
      </c>
      <c r="CZ25" s="395">
        <v>163207</v>
      </c>
      <c r="DA25" s="395">
        <v>0</v>
      </c>
      <c r="DB25" s="395">
        <v>46599</v>
      </c>
      <c r="DC25" s="395">
        <v>43</v>
      </c>
      <c r="DD25" s="395">
        <v>0</v>
      </c>
      <c r="DE25" s="395">
        <v>99</v>
      </c>
      <c r="DF25" s="395">
        <v>0</v>
      </c>
      <c r="DG25" s="395">
        <v>46457</v>
      </c>
      <c r="DH25" s="395">
        <v>14412</v>
      </c>
      <c r="DI25" s="395">
        <v>8258</v>
      </c>
      <c r="DJ25" s="395">
        <v>3827</v>
      </c>
      <c r="DK25" s="395">
        <v>0</v>
      </c>
      <c r="DL25" s="395">
        <v>0</v>
      </c>
      <c r="DM25" s="396">
        <v>0</v>
      </c>
      <c r="DN25" s="387" t="s">
        <v>55</v>
      </c>
      <c r="DO25" s="394">
        <v>1402</v>
      </c>
      <c r="DP25" s="395">
        <v>0</v>
      </c>
      <c r="DQ25" s="462">
        <v>10</v>
      </c>
      <c r="DR25" s="395">
        <v>67</v>
      </c>
      <c r="DS25" s="395">
        <v>594</v>
      </c>
      <c r="DT25" s="395">
        <v>15</v>
      </c>
      <c r="DU25" s="395">
        <v>231</v>
      </c>
      <c r="DV25" s="395">
        <v>0</v>
      </c>
      <c r="DW25" s="395">
        <v>0</v>
      </c>
      <c r="DX25" s="395">
        <v>0</v>
      </c>
      <c r="DY25" s="395">
        <v>0</v>
      </c>
      <c r="DZ25" s="395">
        <v>0</v>
      </c>
      <c r="EA25" s="396">
        <v>0</v>
      </c>
      <c r="EB25" s="442"/>
      <c r="EC25" s="387" t="s">
        <v>55</v>
      </c>
      <c r="ED25" s="397">
        <v>0</v>
      </c>
      <c r="EE25" s="395">
        <v>335</v>
      </c>
      <c r="EF25" s="395">
        <v>6</v>
      </c>
      <c r="EG25" s="395">
        <v>51</v>
      </c>
      <c r="EH25" s="394">
        <v>1</v>
      </c>
      <c r="EI25" s="395">
        <v>1262</v>
      </c>
      <c r="EJ25" s="395">
        <v>16</v>
      </c>
      <c r="EK25" s="395">
        <v>199</v>
      </c>
      <c r="EL25" s="395">
        <v>0</v>
      </c>
      <c r="EM25" s="395">
        <v>379</v>
      </c>
      <c r="EN25" s="395">
        <v>5</v>
      </c>
      <c r="EO25" s="396">
        <v>131</v>
      </c>
      <c r="EP25" s="442"/>
      <c r="EQ25" s="387" t="s">
        <v>55</v>
      </c>
      <c r="ER25" s="395">
        <v>0</v>
      </c>
      <c r="ES25" s="395">
        <v>3</v>
      </c>
      <c r="ET25" s="395">
        <v>0</v>
      </c>
      <c r="EU25" s="395">
        <v>0</v>
      </c>
      <c r="EV25" s="395">
        <v>0</v>
      </c>
      <c r="EW25" s="396">
        <v>0</v>
      </c>
      <c r="EX25" s="442"/>
      <c r="EY25" s="387" t="s">
        <v>55</v>
      </c>
      <c r="EZ25" s="395">
        <f t="shared" ref="EZ25:EZ35" si="17">ED25+EH25+EL25+ER25+EV25+EW25</f>
        <v>1</v>
      </c>
      <c r="FA25" s="395">
        <f>EE25+EI25+EM25+ES25</f>
        <v>1979</v>
      </c>
      <c r="FB25" s="395">
        <f>EF25+EJ25+EN25+ET25</f>
        <v>27</v>
      </c>
      <c r="FC25" s="395">
        <f>EG25+EK25+EO25+EU25</f>
        <v>381</v>
      </c>
      <c r="FD25" s="395">
        <v>0</v>
      </c>
      <c r="FE25" s="395">
        <v>17</v>
      </c>
      <c r="FF25" s="398">
        <v>2</v>
      </c>
      <c r="FG25" s="395">
        <v>206</v>
      </c>
      <c r="FH25" s="395">
        <v>4932</v>
      </c>
      <c r="FI25" s="396">
        <v>29594</v>
      </c>
      <c r="FJ25" s="358"/>
      <c r="FK25" s="442"/>
      <c r="FL25" s="359"/>
      <c r="FM25" s="387" t="s">
        <v>410</v>
      </c>
      <c r="FN25" s="394">
        <v>0</v>
      </c>
      <c r="FO25" s="395">
        <v>0</v>
      </c>
      <c r="FP25" s="398">
        <v>0</v>
      </c>
      <c r="FQ25" s="396">
        <v>0</v>
      </c>
    </row>
    <row r="26" spans="2:173" s="360" customFormat="1" ht="24.75" customHeight="1" x14ac:dyDescent="0.15">
      <c r="B26" s="404" t="s">
        <v>56</v>
      </c>
      <c r="C26" s="411">
        <v>4140</v>
      </c>
      <c r="D26" s="411">
        <v>1989</v>
      </c>
      <c r="E26" s="411">
        <v>6129</v>
      </c>
      <c r="F26" s="411">
        <v>25112420</v>
      </c>
      <c r="G26" s="411">
        <v>7025487</v>
      </c>
      <c r="H26" s="411">
        <v>0</v>
      </c>
      <c r="I26" s="414">
        <v>63828</v>
      </c>
      <c r="J26" s="412">
        <v>18023105</v>
      </c>
      <c r="K26" s="404" t="s">
        <v>56</v>
      </c>
      <c r="L26" s="410">
        <v>74</v>
      </c>
      <c r="M26" s="411">
        <v>46</v>
      </c>
      <c r="N26" s="411">
        <v>120</v>
      </c>
      <c r="O26" s="411">
        <v>57756</v>
      </c>
      <c r="P26" s="411">
        <v>40900</v>
      </c>
      <c r="Q26" s="411">
        <v>16856</v>
      </c>
      <c r="R26" s="411">
        <v>783</v>
      </c>
      <c r="S26" s="411">
        <v>827</v>
      </c>
      <c r="T26" s="411">
        <v>1610</v>
      </c>
      <c r="U26" s="411">
        <v>3123327</v>
      </c>
      <c r="V26" s="411">
        <v>1637171</v>
      </c>
      <c r="W26" s="412">
        <v>1486156</v>
      </c>
      <c r="X26" s="404" t="s">
        <v>56</v>
      </c>
      <c r="Y26" s="413">
        <v>1</v>
      </c>
      <c r="Z26" s="411">
        <v>761</v>
      </c>
      <c r="AA26" s="411">
        <v>7</v>
      </c>
      <c r="AB26" s="411">
        <v>6885</v>
      </c>
      <c r="AC26" s="411">
        <v>487</v>
      </c>
      <c r="AD26" s="411">
        <v>4866</v>
      </c>
      <c r="AE26" s="411">
        <v>3648</v>
      </c>
      <c r="AF26" s="411">
        <v>592</v>
      </c>
      <c r="AG26" s="411">
        <v>4122</v>
      </c>
      <c r="AH26" s="411">
        <v>1650</v>
      </c>
      <c r="AI26" s="411">
        <v>431</v>
      </c>
      <c r="AJ26" s="411">
        <v>1687</v>
      </c>
      <c r="AK26" s="411">
        <v>37</v>
      </c>
      <c r="AL26" s="411">
        <v>193</v>
      </c>
      <c r="AM26" s="412">
        <v>118</v>
      </c>
      <c r="AN26" s="463" t="s">
        <v>56</v>
      </c>
      <c r="AO26" s="464">
        <v>93</v>
      </c>
      <c r="AP26" s="411">
        <v>124</v>
      </c>
      <c r="AQ26" s="411">
        <v>1</v>
      </c>
      <c r="AR26" s="411">
        <v>776</v>
      </c>
      <c r="AS26" s="411">
        <v>428</v>
      </c>
      <c r="AT26" s="411">
        <v>347</v>
      </c>
      <c r="AU26" s="411">
        <v>776</v>
      </c>
      <c r="AV26" s="411">
        <v>322</v>
      </c>
      <c r="AW26" s="411">
        <v>63</v>
      </c>
      <c r="AX26" s="411">
        <v>178</v>
      </c>
      <c r="AY26" s="465">
        <v>50</v>
      </c>
      <c r="AZ26" s="404" t="s">
        <v>56</v>
      </c>
      <c r="BA26" s="410">
        <v>111</v>
      </c>
      <c r="BB26" s="411">
        <v>60</v>
      </c>
      <c r="BC26" s="411">
        <v>84</v>
      </c>
      <c r="BD26" s="411">
        <v>59</v>
      </c>
      <c r="BE26" s="411">
        <v>0</v>
      </c>
      <c r="BF26" s="411">
        <v>206</v>
      </c>
      <c r="BG26" s="411">
        <v>101642</v>
      </c>
      <c r="BH26" s="410">
        <v>0</v>
      </c>
      <c r="BI26" s="411">
        <v>0</v>
      </c>
      <c r="BJ26" s="411">
        <v>186</v>
      </c>
      <c r="BK26" s="411">
        <v>222</v>
      </c>
      <c r="BL26" s="411">
        <v>945</v>
      </c>
      <c r="BM26" s="411">
        <v>0</v>
      </c>
      <c r="BN26" s="406">
        <v>82</v>
      </c>
      <c r="BO26" s="466">
        <v>28</v>
      </c>
      <c r="BP26" s="467">
        <v>24</v>
      </c>
      <c r="BQ26" s="404" t="s">
        <v>56</v>
      </c>
      <c r="BR26" s="406">
        <v>17</v>
      </c>
      <c r="BS26" s="467">
        <v>3913</v>
      </c>
      <c r="BT26" s="441"/>
      <c r="BU26" s="441"/>
      <c r="BV26" s="441"/>
      <c r="BW26" s="441"/>
      <c r="BX26" s="404" t="s">
        <v>56</v>
      </c>
      <c r="BY26" s="411">
        <v>7186</v>
      </c>
      <c r="BZ26" s="411">
        <v>4713</v>
      </c>
      <c r="CA26" s="411">
        <v>1365</v>
      </c>
      <c r="CB26" s="411">
        <v>635</v>
      </c>
      <c r="CC26" s="411">
        <v>341</v>
      </c>
      <c r="CD26" s="411">
        <v>109</v>
      </c>
      <c r="CE26" s="411">
        <v>17</v>
      </c>
      <c r="CF26" s="411">
        <v>5</v>
      </c>
      <c r="CG26" s="411">
        <v>1</v>
      </c>
      <c r="CH26" s="411">
        <v>0</v>
      </c>
      <c r="CI26" s="411">
        <v>0</v>
      </c>
      <c r="CJ26" s="414">
        <v>0</v>
      </c>
      <c r="CK26" s="358"/>
      <c r="CL26" s="359"/>
      <c r="CM26" s="404" t="s">
        <v>56</v>
      </c>
      <c r="CN26" s="411">
        <v>626</v>
      </c>
      <c r="CO26" s="411">
        <v>98</v>
      </c>
      <c r="CP26" s="411">
        <v>61</v>
      </c>
      <c r="CQ26" s="411">
        <v>314605</v>
      </c>
      <c r="CR26" s="411">
        <v>117</v>
      </c>
      <c r="CS26" s="411">
        <v>14</v>
      </c>
      <c r="CT26" s="411">
        <v>3</v>
      </c>
      <c r="CU26" s="411">
        <v>13038</v>
      </c>
      <c r="CV26" s="412">
        <v>17</v>
      </c>
      <c r="CW26" s="404" t="s">
        <v>56</v>
      </c>
      <c r="CX26" s="411">
        <v>372</v>
      </c>
      <c r="CY26" s="411">
        <v>3</v>
      </c>
      <c r="CZ26" s="411">
        <v>5557387</v>
      </c>
      <c r="DA26" s="411">
        <v>942692</v>
      </c>
      <c r="DB26" s="411">
        <v>504293</v>
      </c>
      <c r="DC26" s="411">
        <v>1720</v>
      </c>
      <c r="DD26" s="411">
        <v>0</v>
      </c>
      <c r="DE26" s="411">
        <v>105</v>
      </c>
      <c r="DF26" s="411">
        <v>0</v>
      </c>
      <c r="DG26" s="411">
        <v>502468</v>
      </c>
      <c r="DH26" s="411">
        <v>37149</v>
      </c>
      <c r="DI26" s="411">
        <v>143553</v>
      </c>
      <c r="DJ26" s="411">
        <v>10614</v>
      </c>
      <c r="DK26" s="411">
        <v>2</v>
      </c>
      <c r="DL26" s="411">
        <v>4</v>
      </c>
      <c r="DM26" s="412">
        <v>2100</v>
      </c>
      <c r="DN26" s="404" t="s">
        <v>56</v>
      </c>
      <c r="DO26" s="410">
        <v>1516</v>
      </c>
      <c r="DP26" s="411">
        <v>0</v>
      </c>
      <c r="DQ26" s="411">
        <v>11</v>
      </c>
      <c r="DR26" s="411">
        <v>76</v>
      </c>
      <c r="DS26" s="411">
        <v>613</v>
      </c>
      <c r="DT26" s="411">
        <v>17</v>
      </c>
      <c r="DU26" s="411">
        <v>251</v>
      </c>
      <c r="DV26" s="411">
        <v>0</v>
      </c>
      <c r="DW26" s="411">
        <v>0</v>
      </c>
      <c r="DX26" s="411">
        <v>0</v>
      </c>
      <c r="DY26" s="411">
        <v>0</v>
      </c>
      <c r="DZ26" s="411">
        <v>0</v>
      </c>
      <c r="EA26" s="412">
        <v>0</v>
      </c>
      <c r="EB26" s="442"/>
      <c r="EC26" s="404" t="s">
        <v>56</v>
      </c>
      <c r="ED26" s="413">
        <v>2</v>
      </c>
      <c r="EE26" s="411">
        <v>612</v>
      </c>
      <c r="EF26" s="411">
        <v>24</v>
      </c>
      <c r="EG26" s="411">
        <v>203</v>
      </c>
      <c r="EH26" s="410">
        <v>5</v>
      </c>
      <c r="EI26" s="411">
        <v>2662</v>
      </c>
      <c r="EJ26" s="411">
        <v>132</v>
      </c>
      <c r="EK26" s="411">
        <v>1142</v>
      </c>
      <c r="EL26" s="411">
        <v>1</v>
      </c>
      <c r="EM26" s="411">
        <v>806</v>
      </c>
      <c r="EN26" s="411">
        <v>35</v>
      </c>
      <c r="EO26" s="412">
        <v>509</v>
      </c>
      <c r="EP26" s="442"/>
      <c r="EQ26" s="404" t="s">
        <v>56</v>
      </c>
      <c r="ER26" s="411">
        <v>0</v>
      </c>
      <c r="ES26" s="411">
        <v>1</v>
      </c>
      <c r="ET26" s="411">
        <v>0</v>
      </c>
      <c r="EU26" s="411">
        <v>3</v>
      </c>
      <c r="EV26" s="411">
        <v>0</v>
      </c>
      <c r="EW26" s="412">
        <v>0</v>
      </c>
      <c r="EX26" s="442"/>
      <c r="EY26" s="404" t="s">
        <v>56</v>
      </c>
      <c r="EZ26" s="411">
        <f t="shared" si="17"/>
        <v>8</v>
      </c>
      <c r="FA26" s="411">
        <f t="shared" ref="FA26:FA35" si="18">EE26+EI26+EM26+ES26</f>
        <v>4081</v>
      </c>
      <c r="FB26" s="411">
        <f t="shared" ref="FB26:FB35" si="19">EF26+EJ26+EN26+ET26</f>
        <v>191</v>
      </c>
      <c r="FC26" s="411">
        <f t="shared" ref="FC26:FC35" si="20">EG26+EK26+EO26+EU26</f>
        <v>1857</v>
      </c>
      <c r="FD26" s="411">
        <v>0</v>
      </c>
      <c r="FE26" s="411">
        <v>395</v>
      </c>
      <c r="FF26" s="414">
        <v>143</v>
      </c>
      <c r="FG26" s="411">
        <v>230</v>
      </c>
      <c r="FH26" s="411">
        <v>9389</v>
      </c>
      <c r="FI26" s="412">
        <v>62738</v>
      </c>
      <c r="FJ26" s="358"/>
      <c r="FK26" s="442"/>
      <c r="FL26" s="359"/>
      <c r="FM26" s="404" t="s">
        <v>411</v>
      </c>
      <c r="FN26" s="410">
        <v>0</v>
      </c>
      <c r="FO26" s="411">
        <v>0</v>
      </c>
      <c r="FP26" s="414">
        <v>0</v>
      </c>
      <c r="FQ26" s="412">
        <v>0</v>
      </c>
    </row>
    <row r="27" spans="2:173" s="360" customFormat="1" ht="24.75" customHeight="1" x14ac:dyDescent="0.15">
      <c r="B27" s="415" t="s">
        <v>57</v>
      </c>
      <c r="C27" s="417">
        <v>1840</v>
      </c>
      <c r="D27" s="417">
        <v>794</v>
      </c>
      <c r="E27" s="417">
        <v>2634</v>
      </c>
      <c r="F27" s="417">
        <v>10853427</v>
      </c>
      <c r="G27" s="417">
        <v>2994413</v>
      </c>
      <c r="H27" s="417">
        <v>0</v>
      </c>
      <c r="I27" s="425">
        <v>27705</v>
      </c>
      <c r="J27" s="423">
        <v>7831309</v>
      </c>
      <c r="K27" s="415" t="s">
        <v>57</v>
      </c>
      <c r="L27" s="422">
        <v>38</v>
      </c>
      <c r="M27" s="417">
        <v>24</v>
      </c>
      <c r="N27" s="417">
        <v>62</v>
      </c>
      <c r="O27" s="417">
        <v>28116</v>
      </c>
      <c r="P27" s="417">
        <v>22234</v>
      </c>
      <c r="Q27" s="417">
        <v>5882</v>
      </c>
      <c r="R27" s="417">
        <v>394</v>
      </c>
      <c r="S27" s="417">
        <v>348</v>
      </c>
      <c r="T27" s="417">
        <v>742</v>
      </c>
      <c r="U27" s="417">
        <v>1509359</v>
      </c>
      <c r="V27" s="417">
        <v>749610</v>
      </c>
      <c r="W27" s="423">
        <v>759749</v>
      </c>
      <c r="X27" s="415" t="s">
        <v>57</v>
      </c>
      <c r="Y27" s="424">
        <v>0</v>
      </c>
      <c r="Z27" s="417">
        <v>326</v>
      </c>
      <c r="AA27" s="417">
        <v>1</v>
      </c>
      <c r="AB27" s="417">
        <v>2939</v>
      </c>
      <c r="AC27" s="417">
        <v>182</v>
      </c>
      <c r="AD27" s="417">
        <v>2021</v>
      </c>
      <c r="AE27" s="417">
        <v>1552</v>
      </c>
      <c r="AF27" s="417">
        <v>232</v>
      </c>
      <c r="AG27" s="417">
        <v>1725</v>
      </c>
      <c r="AH27" s="417">
        <v>615</v>
      </c>
      <c r="AI27" s="417">
        <v>152</v>
      </c>
      <c r="AJ27" s="417">
        <v>663</v>
      </c>
      <c r="AK27" s="417">
        <v>37</v>
      </c>
      <c r="AL27" s="417">
        <v>99</v>
      </c>
      <c r="AM27" s="423">
        <v>39</v>
      </c>
      <c r="AN27" s="468" t="s">
        <v>57</v>
      </c>
      <c r="AO27" s="469">
        <v>26</v>
      </c>
      <c r="AP27" s="417">
        <v>43</v>
      </c>
      <c r="AQ27" s="417">
        <v>1</v>
      </c>
      <c r="AR27" s="417">
        <v>346</v>
      </c>
      <c r="AS27" s="417">
        <v>173</v>
      </c>
      <c r="AT27" s="417">
        <v>148</v>
      </c>
      <c r="AU27" s="417">
        <v>271</v>
      </c>
      <c r="AV27" s="417">
        <v>124</v>
      </c>
      <c r="AW27" s="417">
        <v>23</v>
      </c>
      <c r="AX27" s="417">
        <v>98</v>
      </c>
      <c r="AY27" s="470">
        <v>17</v>
      </c>
      <c r="AZ27" s="415" t="s">
        <v>57</v>
      </c>
      <c r="BA27" s="422">
        <v>54</v>
      </c>
      <c r="BB27" s="417">
        <v>20</v>
      </c>
      <c r="BC27" s="417">
        <v>47</v>
      </c>
      <c r="BD27" s="417">
        <v>19</v>
      </c>
      <c r="BE27" s="417">
        <v>0</v>
      </c>
      <c r="BF27" s="417">
        <v>45</v>
      </c>
      <c r="BG27" s="417">
        <v>51407</v>
      </c>
      <c r="BH27" s="422">
        <v>0</v>
      </c>
      <c r="BI27" s="417">
        <v>0</v>
      </c>
      <c r="BJ27" s="417">
        <v>40</v>
      </c>
      <c r="BK27" s="417">
        <v>78</v>
      </c>
      <c r="BL27" s="417">
        <v>334</v>
      </c>
      <c r="BM27" s="417">
        <v>0</v>
      </c>
      <c r="BN27" s="418">
        <v>26</v>
      </c>
      <c r="BO27" s="471">
        <v>7</v>
      </c>
      <c r="BP27" s="472">
        <v>14</v>
      </c>
      <c r="BQ27" s="415" t="s">
        <v>57</v>
      </c>
      <c r="BR27" s="418">
        <v>12</v>
      </c>
      <c r="BS27" s="472">
        <v>1827</v>
      </c>
      <c r="BT27" s="441"/>
      <c r="BU27" s="441"/>
      <c r="BV27" s="441"/>
      <c r="BW27" s="441"/>
      <c r="BX27" s="415" t="s">
        <v>57</v>
      </c>
      <c r="BY27" s="417">
        <v>3074</v>
      </c>
      <c r="BZ27" s="417">
        <v>2075</v>
      </c>
      <c r="CA27" s="417">
        <v>610</v>
      </c>
      <c r="CB27" s="417">
        <v>217</v>
      </c>
      <c r="CC27" s="417">
        <v>120</v>
      </c>
      <c r="CD27" s="417">
        <v>36</v>
      </c>
      <c r="CE27" s="417">
        <v>15</v>
      </c>
      <c r="CF27" s="417">
        <v>1</v>
      </c>
      <c r="CG27" s="417">
        <v>0</v>
      </c>
      <c r="CH27" s="417">
        <v>0</v>
      </c>
      <c r="CI27" s="417">
        <v>0</v>
      </c>
      <c r="CJ27" s="425">
        <v>0</v>
      </c>
      <c r="CK27" s="358"/>
      <c r="CL27" s="359"/>
      <c r="CM27" s="415" t="s">
        <v>57</v>
      </c>
      <c r="CN27" s="417">
        <v>144</v>
      </c>
      <c r="CO27" s="417">
        <v>26</v>
      </c>
      <c r="CP27" s="417">
        <v>14</v>
      </c>
      <c r="CQ27" s="417">
        <v>59055</v>
      </c>
      <c r="CR27" s="417">
        <v>29</v>
      </c>
      <c r="CS27" s="417">
        <v>5</v>
      </c>
      <c r="CT27" s="417">
        <v>4</v>
      </c>
      <c r="CU27" s="417">
        <v>6000</v>
      </c>
      <c r="CV27" s="423">
        <v>6</v>
      </c>
      <c r="CW27" s="415" t="s">
        <v>57</v>
      </c>
      <c r="CX27" s="417">
        <v>71</v>
      </c>
      <c r="CY27" s="417">
        <v>0</v>
      </c>
      <c r="CZ27" s="417">
        <v>2080319</v>
      </c>
      <c r="DA27" s="417">
        <v>0</v>
      </c>
      <c r="DB27" s="417">
        <v>41977</v>
      </c>
      <c r="DC27" s="417">
        <v>7</v>
      </c>
      <c r="DD27" s="417">
        <v>0</v>
      </c>
      <c r="DE27" s="417">
        <v>0</v>
      </c>
      <c r="DF27" s="417">
        <v>0</v>
      </c>
      <c r="DG27" s="417">
        <v>41970</v>
      </c>
      <c r="DH27" s="417">
        <v>362</v>
      </c>
      <c r="DI27" s="417">
        <v>11990</v>
      </c>
      <c r="DJ27" s="417">
        <v>103</v>
      </c>
      <c r="DK27" s="417">
        <v>0</v>
      </c>
      <c r="DL27" s="417">
        <v>0</v>
      </c>
      <c r="DM27" s="423">
        <v>0</v>
      </c>
      <c r="DN27" s="415" t="s">
        <v>57</v>
      </c>
      <c r="DO27" s="422">
        <v>579</v>
      </c>
      <c r="DP27" s="417">
        <v>0</v>
      </c>
      <c r="DQ27" s="417">
        <v>2</v>
      </c>
      <c r="DR27" s="417">
        <v>32</v>
      </c>
      <c r="DS27" s="417">
        <v>143</v>
      </c>
      <c r="DT27" s="417">
        <v>11</v>
      </c>
      <c r="DU27" s="417">
        <v>114</v>
      </c>
      <c r="DV27" s="417">
        <v>0</v>
      </c>
      <c r="DW27" s="417">
        <v>0</v>
      </c>
      <c r="DX27" s="417">
        <v>0</v>
      </c>
      <c r="DY27" s="417">
        <v>0</v>
      </c>
      <c r="DZ27" s="417">
        <v>0</v>
      </c>
      <c r="EA27" s="423">
        <v>0</v>
      </c>
      <c r="EB27" s="442"/>
      <c r="EC27" s="415" t="s">
        <v>57</v>
      </c>
      <c r="ED27" s="424">
        <v>0</v>
      </c>
      <c r="EE27" s="417">
        <v>303</v>
      </c>
      <c r="EF27" s="417">
        <v>7</v>
      </c>
      <c r="EG27" s="417">
        <v>94</v>
      </c>
      <c r="EH27" s="422">
        <v>1</v>
      </c>
      <c r="EI27" s="417">
        <v>1017</v>
      </c>
      <c r="EJ27" s="417">
        <v>11</v>
      </c>
      <c r="EK27" s="417">
        <v>392</v>
      </c>
      <c r="EL27" s="417">
        <v>0</v>
      </c>
      <c r="EM27" s="417">
        <v>468</v>
      </c>
      <c r="EN27" s="417">
        <v>2</v>
      </c>
      <c r="EO27" s="423">
        <v>291</v>
      </c>
      <c r="EP27" s="442"/>
      <c r="EQ27" s="415" t="s">
        <v>57</v>
      </c>
      <c r="ER27" s="417">
        <v>0</v>
      </c>
      <c r="ES27" s="417">
        <v>1</v>
      </c>
      <c r="ET27" s="417">
        <v>0</v>
      </c>
      <c r="EU27" s="417">
        <v>0</v>
      </c>
      <c r="EV27" s="417">
        <v>0</v>
      </c>
      <c r="EW27" s="423">
        <v>0</v>
      </c>
      <c r="EX27" s="442"/>
      <c r="EY27" s="415" t="s">
        <v>57</v>
      </c>
      <c r="EZ27" s="417">
        <f t="shared" si="17"/>
        <v>1</v>
      </c>
      <c r="FA27" s="417">
        <f t="shared" si="18"/>
        <v>1789</v>
      </c>
      <c r="FB27" s="417">
        <f t="shared" si="19"/>
        <v>20</v>
      </c>
      <c r="FC27" s="417">
        <f t="shared" si="20"/>
        <v>777</v>
      </c>
      <c r="FD27" s="417">
        <v>0</v>
      </c>
      <c r="FE27" s="417">
        <v>48</v>
      </c>
      <c r="FF27" s="425">
        <v>7</v>
      </c>
      <c r="FG27" s="417">
        <v>122</v>
      </c>
      <c r="FH27" s="417">
        <v>3645</v>
      </c>
      <c r="FI27" s="423">
        <v>26255</v>
      </c>
      <c r="FJ27" s="358"/>
      <c r="FK27" s="442"/>
      <c r="FL27" s="359"/>
      <c r="FM27" s="415" t="s">
        <v>412</v>
      </c>
      <c r="FN27" s="422">
        <v>0</v>
      </c>
      <c r="FO27" s="417">
        <v>0</v>
      </c>
      <c r="FP27" s="425">
        <v>0</v>
      </c>
      <c r="FQ27" s="423">
        <v>0</v>
      </c>
    </row>
    <row r="28" spans="2:173" s="360" customFormat="1" ht="24.75" customHeight="1" x14ac:dyDescent="0.15">
      <c r="B28" s="387" t="s">
        <v>58</v>
      </c>
      <c r="C28" s="395">
        <v>2444</v>
      </c>
      <c r="D28" s="395">
        <v>1256</v>
      </c>
      <c r="E28" s="395">
        <v>3700</v>
      </c>
      <c r="F28" s="395">
        <v>14987442</v>
      </c>
      <c r="G28" s="395">
        <v>4099966</v>
      </c>
      <c r="H28" s="395">
        <v>0</v>
      </c>
      <c r="I28" s="398">
        <v>47568</v>
      </c>
      <c r="J28" s="396">
        <v>10839908</v>
      </c>
      <c r="K28" s="387" t="s">
        <v>58</v>
      </c>
      <c r="L28" s="394">
        <v>60</v>
      </c>
      <c r="M28" s="395">
        <v>42</v>
      </c>
      <c r="N28" s="395">
        <v>102</v>
      </c>
      <c r="O28" s="395">
        <v>60663</v>
      </c>
      <c r="P28" s="395">
        <v>41842</v>
      </c>
      <c r="Q28" s="395">
        <v>18821</v>
      </c>
      <c r="R28" s="395">
        <v>485</v>
      </c>
      <c r="S28" s="395">
        <v>586</v>
      </c>
      <c r="T28" s="395">
        <v>1071</v>
      </c>
      <c r="U28" s="395">
        <v>2226622</v>
      </c>
      <c r="V28" s="395">
        <v>1114176</v>
      </c>
      <c r="W28" s="396">
        <v>1112446</v>
      </c>
      <c r="X28" s="387" t="s">
        <v>58</v>
      </c>
      <c r="Y28" s="397">
        <v>0</v>
      </c>
      <c r="Z28" s="395">
        <v>498</v>
      </c>
      <c r="AA28" s="395">
        <v>3</v>
      </c>
      <c r="AB28" s="395">
        <v>4006</v>
      </c>
      <c r="AC28" s="395">
        <v>251</v>
      </c>
      <c r="AD28" s="395">
        <v>3009</v>
      </c>
      <c r="AE28" s="395">
        <v>2253</v>
      </c>
      <c r="AF28" s="395">
        <v>374</v>
      </c>
      <c r="AG28" s="395">
        <v>2544</v>
      </c>
      <c r="AH28" s="395">
        <v>1120</v>
      </c>
      <c r="AI28" s="395">
        <v>270</v>
      </c>
      <c r="AJ28" s="395">
        <v>1031</v>
      </c>
      <c r="AK28" s="395">
        <v>29</v>
      </c>
      <c r="AL28" s="395">
        <v>157</v>
      </c>
      <c r="AM28" s="396">
        <v>83</v>
      </c>
      <c r="AN28" s="457" t="s">
        <v>58</v>
      </c>
      <c r="AO28" s="458">
        <v>37</v>
      </c>
      <c r="AP28" s="395">
        <v>55</v>
      </c>
      <c r="AQ28" s="395">
        <v>1</v>
      </c>
      <c r="AR28" s="395">
        <v>541</v>
      </c>
      <c r="AS28" s="395">
        <v>250</v>
      </c>
      <c r="AT28" s="395">
        <v>248</v>
      </c>
      <c r="AU28" s="395">
        <v>401</v>
      </c>
      <c r="AV28" s="395">
        <v>190</v>
      </c>
      <c r="AW28" s="395">
        <v>43</v>
      </c>
      <c r="AX28" s="395">
        <v>135</v>
      </c>
      <c r="AY28" s="459">
        <v>45</v>
      </c>
      <c r="AZ28" s="387" t="s">
        <v>58</v>
      </c>
      <c r="BA28" s="394">
        <v>76</v>
      </c>
      <c r="BB28" s="395">
        <v>27</v>
      </c>
      <c r="BC28" s="395">
        <v>88</v>
      </c>
      <c r="BD28" s="395">
        <v>59</v>
      </c>
      <c r="BE28" s="395">
        <v>0</v>
      </c>
      <c r="BF28" s="395">
        <v>306</v>
      </c>
      <c r="BG28" s="395">
        <v>39615</v>
      </c>
      <c r="BH28" s="394">
        <v>1</v>
      </c>
      <c r="BI28" s="395">
        <v>384</v>
      </c>
      <c r="BJ28" s="395">
        <v>296</v>
      </c>
      <c r="BK28" s="395">
        <v>163</v>
      </c>
      <c r="BL28" s="395">
        <v>558</v>
      </c>
      <c r="BM28" s="395">
        <v>1</v>
      </c>
      <c r="BN28" s="427">
        <v>47</v>
      </c>
      <c r="BO28" s="460">
        <v>17</v>
      </c>
      <c r="BP28" s="461">
        <v>12</v>
      </c>
      <c r="BQ28" s="387" t="s">
        <v>58</v>
      </c>
      <c r="BR28" s="427">
        <v>23</v>
      </c>
      <c r="BS28" s="461">
        <v>8975</v>
      </c>
      <c r="BT28" s="441"/>
      <c r="BU28" s="441"/>
      <c r="BV28" s="441"/>
      <c r="BW28" s="441"/>
      <c r="BX28" s="387" t="s">
        <v>58</v>
      </c>
      <c r="BY28" s="395">
        <v>4194</v>
      </c>
      <c r="BZ28" s="395">
        <v>2685</v>
      </c>
      <c r="CA28" s="395">
        <v>841</v>
      </c>
      <c r="CB28" s="395">
        <v>367</v>
      </c>
      <c r="CC28" s="395">
        <v>235</v>
      </c>
      <c r="CD28" s="395">
        <v>52</v>
      </c>
      <c r="CE28" s="395">
        <v>11</v>
      </c>
      <c r="CF28" s="395">
        <v>2</v>
      </c>
      <c r="CG28" s="395">
        <v>1</v>
      </c>
      <c r="CH28" s="395">
        <v>0</v>
      </c>
      <c r="CI28" s="395">
        <v>0</v>
      </c>
      <c r="CJ28" s="398">
        <v>0</v>
      </c>
      <c r="CK28" s="358"/>
      <c r="CL28" s="359"/>
      <c r="CM28" s="387" t="s">
        <v>58</v>
      </c>
      <c r="CN28" s="395">
        <v>284</v>
      </c>
      <c r="CO28" s="395">
        <v>54</v>
      </c>
      <c r="CP28" s="395">
        <v>40</v>
      </c>
      <c r="CQ28" s="395">
        <v>167300</v>
      </c>
      <c r="CR28" s="395">
        <v>72</v>
      </c>
      <c r="CS28" s="395">
        <v>7</v>
      </c>
      <c r="CT28" s="395">
        <v>0</v>
      </c>
      <c r="CU28" s="395">
        <v>5744</v>
      </c>
      <c r="CV28" s="396">
        <v>7</v>
      </c>
      <c r="CW28" s="387" t="s">
        <v>58</v>
      </c>
      <c r="CX28" s="395">
        <v>99</v>
      </c>
      <c r="CY28" s="395">
        <v>0</v>
      </c>
      <c r="CZ28" s="395">
        <v>674387</v>
      </c>
      <c r="DA28" s="395">
        <v>0</v>
      </c>
      <c r="DB28" s="395">
        <v>121958</v>
      </c>
      <c r="DC28" s="395">
        <v>135</v>
      </c>
      <c r="DD28" s="395">
        <v>0</v>
      </c>
      <c r="DE28" s="395">
        <v>258</v>
      </c>
      <c r="DF28" s="395">
        <v>0</v>
      </c>
      <c r="DG28" s="395">
        <v>121565</v>
      </c>
      <c r="DH28" s="395">
        <v>9093</v>
      </c>
      <c r="DI28" s="395">
        <v>34731</v>
      </c>
      <c r="DJ28" s="395">
        <v>2598</v>
      </c>
      <c r="DK28" s="395">
        <v>0</v>
      </c>
      <c r="DL28" s="395">
        <v>0</v>
      </c>
      <c r="DM28" s="396">
        <v>0</v>
      </c>
      <c r="DN28" s="387" t="s">
        <v>58</v>
      </c>
      <c r="DO28" s="394">
        <v>530</v>
      </c>
      <c r="DP28" s="395">
        <v>0</v>
      </c>
      <c r="DQ28" s="462">
        <v>3</v>
      </c>
      <c r="DR28" s="395">
        <v>40</v>
      </c>
      <c r="DS28" s="395">
        <v>234</v>
      </c>
      <c r="DT28" s="395">
        <v>9</v>
      </c>
      <c r="DU28" s="395">
        <v>173</v>
      </c>
      <c r="DV28" s="395">
        <v>0</v>
      </c>
      <c r="DW28" s="395">
        <v>0</v>
      </c>
      <c r="DX28" s="395">
        <v>0</v>
      </c>
      <c r="DY28" s="395">
        <v>0</v>
      </c>
      <c r="DZ28" s="395">
        <v>0</v>
      </c>
      <c r="EA28" s="396">
        <v>0</v>
      </c>
      <c r="EB28" s="442"/>
      <c r="EC28" s="387" t="s">
        <v>58</v>
      </c>
      <c r="ED28" s="397">
        <v>0</v>
      </c>
      <c r="EE28" s="395">
        <v>459</v>
      </c>
      <c r="EF28" s="395">
        <v>4</v>
      </c>
      <c r="EG28" s="395">
        <v>144</v>
      </c>
      <c r="EH28" s="394">
        <v>0</v>
      </c>
      <c r="EI28" s="395">
        <v>1437</v>
      </c>
      <c r="EJ28" s="395">
        <v>12</v>
      </c>
      <c r="EK28" s="395">
        <v>471</v>
      </c>
      <c r="EL28" s="395">
        <v>0</v>
      </c>
      <c r="EM28" s="395">
        <v>578</v>
      </c>
      <c r="EN28" s="395">
        <v>4</v>
      </c>
      <c r="EO28" s="396">
        <v>464</v>
      </c>
      <c r="EP28" s="442"/>
      <c r="EQ28" s="387" t="s">
        <v>58</v>
      </c>
      <c r="ER28" s="395">
        <v>0</v>
      </c>
      <c r="ES28" s="395">
        <v>8</v>
      </c>
      <c r="ET28" s="395">
        <v>0</v>
      </c>
      <c r="EU28" s="395">
        <v>0</v>
      </c>
      <c r="EV28" s="395">
        <v>0</v>
      </c>
      <c r="EW28" s="396">
        <v>0</v>
      </c>
      <c r="EX28" s="442"/>
      <c r="EY28" s="387" t="s">
        <v>58</v>
      </c>
      <c r="EZ28" s="395">
        <f t="shared" si="17"/>
        <v>0</v>
      </c>
      <c r="FA28" s="395">
        <f t="shared" si="18"/>
        <v>2482</v>
      </c>
      <c r="FB28" s="395">
        <f t="shared" si="19"/>
        <v>20</v>
      </c>
      <c r="FC28" s="395">
        <f t="shared" si="20"/>
        <v>1079</v>
      </c>
      <c r="FD28" s="395">
        <v>0</v>
      </c>
      <c r="FE28" s="395">
        <v>76</v>
      </c>
      <c r="FF28" s="398">
        <v>20</v>
      </c>
      <c r="FG28" s="395">
        <v>171</v>
      </c>
      <c r="FH28" s="395">
        <v>4837</v>
      </c>
      <c r="FI28" s="396">
        <v>35783</v>
      </c>
      <c r="FJ28" s="358"/>
      <c r="FK28" s="442"/>
      <c r="FL28" s="359"/>
      <c r="FM28" s="387" t="s">
        <v>413</v>
      </c>
      <c r="FN28" s="394">
        <v>0</v>
      </c>
      <c r="FO28" s="395">
        <v>0</v>
      </c>
      <c r="FP28" s="398">
        <v>0</v>
      </c>
      <c r="FQ28" s="396">
        <v>0</v>
      </c>
    </row>
    <row r="29" spans="2:173" s="360" customFormat="1" ht="24.75" customHeight="1" x14ac:dyDescent="0.15">
      <c r="B29" s="361" t="s">
        <v>59</v>
      </c>
      <c r="C29" s="368">
        <v>249</v>
      </c>
      <c r="D29" s="368">
        <v>113</v>
      </c>
      <c r="E29" s="368">
        <v>362</v>
      </c>
      <c r="F29" s="368">
        <v>1332645</v>
      </c>
      <c r="G29" s="368">
        <v>382629</v>
      </c>
      <c r="H29" s="368">
        <v>0</v>
      </c>
      <c r="I29" s="371">
        <v>5263</v>
      </c>
      <c r="J29" s="369">
        <v>944753</v>
      </c>
      <c r="K29" s="361" t="s">
        <v>59</v>
      </c>
      <c r="L29" s="363">
        <v>5</v>
      </c>
      <c r="M29" s="368">
        <v>9</v>
      </c>
      <c r="N29" s="368">
        <v>14</v>
      </c>
      <c r="O29" s="368">
        <v>11328</v>
      </c>
      <c r="P29" s="368">
        <v>6690</v>
      </c>
      <c r="Q29" s="368">
        <v>4638</v>
      </c>
      <c r="R29" s="368">
        <v>77</v>
      </c>
      <c r="S29" s="368">
        <v>91</v>
      </c>
      <c r="T29" s="368">
        <v>168</v>
      </c>
      <c r="U29" s="368">
        <v>369280</v>
      </c>
      <c r="V29" s="368">
        <v>178476</v>
      </c>
      <c r="W29" s="369">
        <v>190804</v>
      </c>
      <c r="X29" s="361" t="s">
        <v>59</v>
      </c>
      <c r="Y29" s="370">
        <v>0</v>
      </c>
      <c r="Z29" s="368">
        <v>90</v>
      </c>
      <c r="AA29" s="368">
        <v>0</v>
      </c>
      <c r="AB29" s="368">
        <v>439</v>
      </c>
      <c r="AC29" s="368">
        <v>25</v>
      </c>
      <c r="AD29" s="368">
        <v>312</v>
      </c>
      <c r="AE29" s="368">
        <v>235</v>
      </c>
      <c r="AF29" s="368">
        <v>41</v>
      </c>
      <c r="AG29" s="368">
        <v>266</v>
      </c>
      <c r="AH29" s="368">
        <v>122</v>
      </c>
      <c r="AI29" s="368">
        <v>35</v>
      </c>
      <c r="AJ29" s="368">
        <v>109</v>
      </c>
      <c r="AK29" s="368">
        <v>3</v>
      </c>
      <c r="AL29" s="368">
        <v>24</v>
      </c>
      <c r="AM29" s="369">
        <v>10</v>
      </c>
      <c r="AN29" s="436" t="s">
        <v>59</v>
      </c>
      <c r="AO29" s="437">
        <v>9</v>
      </c>
      <c r="AP29" s="368">
        <v>2</v>
      </c>
      <c r="AQ29" s="368">
        <v>0</v>
      </c>
      <c r="AR29" s="368">
        <v>39</v>
      </c>
      <c r="AS29" s="368">
        <v>33</v>
      </c>
      <c r="AT29" s="368">
        <v>36</v>
      </c>
      <c r="AU29" s="368">
        <v>14</v>
      </c>
      <c r="AV29" s="368">
        <v>7</v>
      </c>
      <c r="AW29" s="368">
        <v>9</v>
      </c>
      <c r="AX29" s="368">
        <v>30</v>
      </c>
      <c r="AY29" s="438">
        <v>4</v>
      </c>
      <c r="AZ29" s="361" t="s">
        <v>59</v>
      </c>
      <c r="BA29" s="363">
        <v>15</v>
      </c>
      <c r="BB29" s="368">
        <v>3</v>
      </c>
      <c r="BC29" s="368">
        <v>10</v>
      </c>
      <c r="BD29" s="368">
        <v>7</v>
      </c>
      <c r="BE29" s="368">
        <v>0</v>
      </c>
      <c r="BF29" s="368">
        <v>8</v>
      </c>
      <c r="BG29" s="368">
        <v>5680</v>
      </c>
      <c r="BH29" s="363">
        <v>0</v>
      </c>
      <c r="BI29" s="368">
        <v>0</v>
      </c>
      <c r="BJ29" s="368">
        <v>5</v>
      </c>
      <c r="BK29" s="368">
        <v>3</v>
      </c>
      <c r="BL29" s="368">
        <v>39</v>
      </c>
      <c r="BM29" s="368">
        <v>0</v>
      </c>
      <c r="BN29" s="364">
        <v>7</v>
      </c>
      <c r="BO29" s="439">
        <v>4</v>
      </c>
      <c r="BP29" s="440">
        <v>1</v>
      </c>
      <c r="BQ29" s="361" t="s">
        <v>59</v>
      </c>
      <c r="BR29" s="364">
        <v>4</v>
      </c>
      <c r="BS29" s="440">
        <v>857</v>
      </c>
      <c r="BT29" s="441"/>
      <c r="BU29" s="441"/>
      <c r="BV29" s="441"/>
      <c r="BW29" s="441"/>
      <c r="BX29" s="361" t="s">
        <v>59</v>
      </c>
      <c r="BY29" s="368">
        <v>454</v>
      </c>
      <c r="BZ29" s="368">
        <v>324</v>
      </c>
      <c r="CA29" s="368">
        <v>96</v>
      </c>
      <c r="CB29" s="368">
        <v>26</v>
      </c>
      <c r="CC29" s="368">
        <v>7</v>
      </c>
      <c r="CD29" s="368">
        <v>0</v>
      </c>
      <c r="CE29" s="368">
        <v>1</v>
      </c>
      <c r="CF29" s="368">
        <v>0</v>
      </c>
      <c r="CG29" s="368">
        <v>0</v>
      </c>
      <c r="CH29" s="368">
        <v>0</v>
      </c>
      <c r="CI29" s="368">
        <v>0</v>
      </c>
      <c r="CJ29" s="371">
        <v>0</v>
      </c>
      <c r="CK29" s="358"/>
      <c r="CL29" s="359"/>
      <c r="CM29" s="361" t="s">
        <v>59</v>
      </c>
      <c r="CN29" s="368">
        <v>19</v>
      </c>
      <c r="CO29" s="368">
        <v>3</v>
      </c>
      <c r="CP29" s="368">
        <v>3</v>
      </c>
      <c r="CQ29" s="368">
        <v>11340</v>
      </c>
      <c r="CR29" s="368">
        <v>5</v>
      </c>
      <c r="CS29" s="368">
        <v>0</v>
      </c>
      <c r="CT29" s="368">
        <v>0</v>
      </c>
      <c r="CU29" s="368">
        <v>0</v>
      </c>
      <c r="CV29" s="369">
        <v>0</v>
      </c>
      <c r="CW29" s="361" t="s">
        <v>59</v>
      </c>
      <c r="CX29" s="368">
        <v>13</v>
      </c>
      <c r="CY29" s="368">
        <v>0</v>
      </c>
      <c r="CZ29" s="368">
        <v>10294</v>
      </c>
      <c r="DA29" s="368">
        <v>0</v>
      </c>
      <c r="DB29" s="368">
        <v>2533</v>
      </c>
      <c r="DC29" s="368">
        <v>0</v>
      </c>
      <c r="DD29" s="368">
        <v>0</v>
      </c>
      <c r="DE29" s="368">
        <v>0</v>
      </c>
      <c r="DF29" s="368">
        <v>0</v>
      </c>
      <c r="DG29" s="368">
        <v>2533</v>
      </c>
      <c r="DH29" s="368">
        <v>0</v>
      </c>
      <c r="DI29" s="368">
        <v>723</v>
      </c>
      <c r="DJ29" s="368">
        <v>0</v>
      </c>
      <c r="DK29" s="368">
        <v>0</v>
      </c>
      <c r="DL29" s="368">
        <v>0</v>
      </c>
      <c r="DM29" s="369">
        <v>0</v>
      </c>
      <c r="DN29" s="361" t="s">
        <v>59</v>
      </c>
      <c r="DO29" s="363">
        <v>61</v>
      </c>
      <c r="DP29" s="368">
        <v>0</v>
      </c>
      <c r="DQ29" s="473">
        <v>0</v>
      </c>
      <c r="DR29" s="368">
        <v>5</v>
      </c>
      <c r="DS29" s="368">
        <v>17</v>
      </c>
      <c r="DT29" s="368">
        <v>2</v>
      </c>
      <c r="DU29" s="368">
        <v>15</v>
      </c>
      <c r="DV29" s="368">
        <v>0</v>
      </c>
      <c r="DW29" s="368">
        <v>0</v>
      </c>
      <c r="DX29" s="368">
        <v>0</v>
      </c>
      <c r="DY29" s="368">
        <v>0</v>
      </c>
      <c r="DZ29" s="368">
        <v>0</v>
      </c>
      <c r="EA29" s="369">
        <v>0</v>
      </c>
      <c r="EB29" s="442"/>
      <c r="EC29" s="361" t="s">
        <v>59</v>
      </c>
      <c r="ED29" s="370">
        <v>0</v>
      </c>
      <c r="EE29" s="368">
        <v>66</v>
      </c>
      <c r="EF29" s="368">
        <v>1</v>
      </c>
      <c r="EG29" s="368">
        <v>30</v>
      </c>
      <c r="EH29" s="363">
        <v>0</v>
      </c>
      <c r="EI29" s="368">
        <v>158</v>
      </c>
      <c r="EJ29" s="368">
        <v>4</v>
      </c>
      <c r="EK29" s="368">
        <v>64</v>
      </c>
      <c r="EL29" s="368">
        <v>0</v>
      </c>
      <c r="EM29" s="368">
        <v>86</v>
      </c>
      <c r="EN29" s="368">
        <v>2</v>
      </c>
      <c r="EO29" s="369">
        <v>81</v>
      </c>
      <c r="EP29" s="442"/>
      <c r="EQ29" s="361" t="s">
        <v>59</v>
      </c>
      <c r="ER29" s="368">
        <v>0</v>
      </c>
      <c r="ES29" s="368">
        <v>0</v>
      </c>
      <c r="ET29" s="368">
        <v>0</v>
      </c>
      <c r="EU29" s="368">
        <v>0</v>
      </c>
      <c r="EV29" s="368">
        <v>0</v>
      </c>
      <c r="EW29" s="369">
        <v>0</v>
      </c>
      <c r="EX29" s="442"/>
      <c r="EY29" s="361" t="s">
        <v>59</v>
      </c>
      <c r="EZ29" s="368">
        <f t="shared" si="17"/>
        <v>0</v>
      </c>
      <c r="FA29" s="368">
        <f t="shared" si="18"/>
        <v>310</v>
      </c>
      <c r="FB29" s="368">
        <f t="shared" si="19"/>
        <v>7</v>
      </c>
      <c r="FC29" s="368">
        <f t="shared" si="20"/>
        <v>175</v>
      </c>
      <c r="FD29" s="368">
        <v>0</v>
      </c>
      <c r="FE29" s="368">
        <v>6</v>
      </c>
      <c r="FF29" s="371">
        <v>0</v>
      </c>
      <c r="FG29" s="368">
        <v>19</v>
      </c>
      <c r="FH29" s="368">
        <v>617</v>
      </c>
      <c r="FI29" s="369">
        <v>4607</v>
      </c>
      <c r="FJ29" s="358"/>
      <c r="FK29" s="442"/>
      <c r="FL29" s="359"/>
      <c r="FM29" s="361" t="s">
        <v>414</v>
      </c>
      <c r="FN29" s="363">
        <v>0</v>
      </c>
      <c r="FO29" s="368">
        <v>0</v>
      </c>
      <c r="FP29" s="371">
        <v>0</v>
      </c>
      <c r="FQ29" s="369">
        <v>0</v>
      </c>
    </row>
    <row r="30" spans="2:173" s="360" customFormat="1" ht="24.75" customHeight="1" x14ac:dyDescent="0.15">
      <c r="B30" s="361" t="s">
        <v>60</v>
      </c>
      <c r="C30" s="368">
        <v>773</v>
      </c>
      <c r="D30" s="368">
        <v>412</v>
      </c>
      <c r="E30" s="368">
        <v>1185</v>
      </c>
      <c r="F30" s="368">
        <v>4400123</v>
      </c>
      <c r="G30" s="368">
        <v>1202785</v>
      </c>
      <c r="H30" s="368">
        <v>0</v>
      </c>
      <c r="I30" s="371">
        <v>18020</v>
      </c>
      <c r="J30" s="369">
        <v>3179318</v>
      </c>
      <c r="K30" s="361" t="s">
        <v>60</v>
      </c>
      <c r="L30" s="363">
        <v>21</v>
      </c>
      <c r="M30" s="368">
        <v>13</v>
      </c>
      <c r="N30" s="368">
        <v>34</v>
      </c>
      <c r="O30" s="368">
        <v>20298</v>
      </c>
      <c r="P30" s="368">
        <v>13424</v>
      </c>
      <c r="Q30" s="368">
        <v>6874</v>
      </c>
      <c r="R30" s="368">
        <v>228</v>
      </c>
      <c r="S30" s="368">
        <v>248</v>
      </c>
      <c r="T30" s="368">
        <v>476</v>
      </c>
      <c r="U30" s="368">
        <v>868299</v>
      </c>
      <c r="V30" s="368">
        <v>487095</v>
      </c>
      <c r="W30" s="369">
        <v>381204</v>
      </c>
      <c r="X30" s="361" t="s">
        <v>60</v>
      </c>
      <c r="Y30" s="370">
        <v>0</v>
      </c>
      <c r="Z30" s="368">
        <v>240</v>
      </c>
      <c r="AA30" s="368">
        <v>1</v>
      </c>
      <c r="AB30" s="368">
        <v>1342</v>
      </c>
      <c r="AC30" s="368">
        <v>79</v>
      </c>
      <c r="AD30" s="368">
        <v>1029</v>
      </c>
      <c r="AE30" s="368">
        <v>722</v>
      </c>
      <c r="AF30" s="368">
        <v>116</v>
      </c>
      <c r="AG30" s="368">
        <v>843</v>
      </c>
      <c r="AH30" s="368">
        <v>422</v>
      </c>
      <c r="AI30" s="368">
        <v>110</v>
      </c>
      <c r="AJ30" s="368">
        <v>401</v>
      </c>
      <c r="AK30" s="368">
        <v>13</v>
      </c>
      <c r="AL30" s="368">
        <v>52</v>
      </c>
      <c r="AM30" s="369">
        <v>25</v>
      </c>
      <c r="AN30" s="436" t="s">
        <v>60</v>
      </c>
      <c r="AO30" s="437">
        <v>14</v>
      </c>
      <c r="AP30" s="368">
        <v>16</v>
      </c>
      <c r="AQ30" s="368">
        <v>0</v>
      </c>
      <c r="AR30" s="368">
        <v>128</v>
      </c>
      <c r="AS30" s="368">
        <v>79</v>
      </c>
      <c r="AT30" s="368">
        <v>86</v>
      </c>
      <c r="AU30" s="368">
        <v>81</v>
      </c>
      <c r="AV30" s="368">
        <v>51</v>
      </c>
      <c r="AW30" s="368">
        <v>23</v>
      </c>
      <c r="AX30" s="368">
        <v>105</v>
      </c>
      <c r="AY30" s="438">
        <v>12</v>
      </c>
      <c r="AZ30" s="361" t="s">
        <v>60</v>
      </c>
      <c r="BA30" s="363">
        <v>21</v>
      </c>
      <c r="BB30" s="368">
        <v>8</v>
      </c>
      <c r="BC30" s="368">
        <v>33</v>
      </c>
      <c r="BD30" s="368">
        <v>19</v>
      </c>
      <c r="BE30" s="368">
        <v>0</v>
      </c>
      <c r="BF30" s="368">
        <v>33</v>
      </c>
      <c r="BG30" s="368">
        <v>26355</v>
      </c>
      <c r="BH30" s="363">
        <v>1</v>
      </c>
      <c r="BI30" s="368">
        <v>6019</v>
      </c>
      <c r="BJ30" s="368">
        <v>29</v>
      </c>
      <c r="BK30" s="368">
        <v>17</v>
      </c>
      <c r="BL30" s="368">
        <v>125</v>
      </c>
      <c r="BM30" s="368">
        <v>0</v>
      </c>
      <c r="BN30" s="364">
        <v>21</v>
      </c>
      <c r="BO30" s="439">
        <v>9</v>
      </c>
      <c r="BP30" s="440">
        <v>1</v>
      </c>
      <c r="BQ30" s="361" t="s">
        <v>60</v>
      </c>
      <c r="BR30" s="364">
        <v>4</v>
      </c>
      <c r="BS30" s="440">
        <v>266</v>
      </c>
      <c r="BT30" s="441"/>
      <c r="BU30" s="441"/>
      <c r="BV30" s="441"/>
      <c r="BW30" s="441"/>
      <c r="BX30" s="361" t="s">
        <v>60</v>
      </c>
      <c r="BY30" s="368">
        <v>1405</v>
      </c>
      <c r="BZ30" s="368">
        <v>972</v>
      </c>
      <c r="CA30" s="368">
        <v>275</v>
      </c>
      <c r="CB30" s="368">
        <v>98</v>
      </c>
      <c r="CC30" s="368">
        <v>40</v>
      </c>
      <c r="CD30" s="368">
        <v>18</v>
      </c>
      <c r="CE30" s="368">
        <v>1</v>
      </c>
      <c r="CF30" s="368">
        <v>1</v>
      </c>
      <c r="CG30" s="368">
        <v>0</v>
      </c>
      <c r="CH30" s="368">
        <v>0</v>
      </c>
      <c r="CI30" s="368">
        <v>0</v>
      </c>
      <c r="CJ30" s="371">
        <v>0</v>
      </c>
      <c r="CK30" s="358"/>
      <c r="CL30" s="359"/>
      <c r="CM30" s="361" t="s">
        <v>60</v>
      </c>
      <c r="CN30" s="368">
        <v>138</v>
      </c>
      <c r="CO30" s="368">
        <v>61</v>
      </c>
      <c r="CP30" s="368">
        <v>68</v>
      </c>
      <c r="CQ30" s="368">
        <v>249015</v>
      </c>
      <c r="CR30" s="368">
        <v>73</v>
      </c>
      <c r="CS30" s="368">
        <v>14</v>
      </c>
      <c r="CT30" s="368">
        <v>4</v>
      </c>
      <c r="CU30" s="368">
        <v>12126</v>
      </c>
      <c r="CV30" s="369">
        <v>17</v>
      </c>
      <c r="CW30" s="361" t="s">
        <v>60</v>
      </c>
      <c r="CX30" s="368">
        <v>45</v>
      </c>
      <c r="CY30" s="368">
        <v>0</v>
      </c>
      <c r="CZ30" s="368">
        <v>70124</v>
      </c>
      <c r="DA30" s="368">
        <v>0</v>
      </c>
      <c r="DB30" s="368">
        <v>3728</v>
      </c>
      <c r="DC30" s="368">
        <v>28</v>
      </c>
      <c r="DD30" s="368">
        <v>0</v>
      </c>
      <c r="DE30" s="368">
        <v>0</v>
      </c>
      <c r="DF30" s="368">
        <v>0</v>
      </c>
      <c r="DG30" s="368">
        <v>3700</v>
      </c>
      <c r="DH30" s="368">
        <v>0</v>
      </c>
      <c r="DI30" s="368">
        <v>1056</v>
      </c>
      <c r="DJ30" s="368">
        <v>0</v>
      </c>
      <c r="DK30" s="368">
        <v>1</v>
      </c>
      <c r="DL30" s="368">
        <v>1</v>
      </c>
      <c r="DM30" s="369">
        <v>2000</v>
      </c>
      <c r="DN30" s="361" t="s">
        <v>60</v>
      </c>
      <c r="DO30" s="363">
        <v>354</v>
      </c>
      <c r="DP30" s="368">
        <v>0</v>
      </c>
      <c r="DQ30" s="473">
        <v>0</v>
      </c>
      <c r="DR30" s="368">
        <v>19</v>
      </c>
      <c r="DS30" s="368">
        <v>69</v>
      </c>
      <c r="DT30" s="368">
        <v>10</v>
      </c>
      <c r="DU30" s="368">
        <v>54</v>
      </c>
      <c r="DV30" s="368">
        <v>0</v>
      </c>
      <c r="DW30" s="368">
        <v>0</v>
      </c>
      <c r="DX30" s="368">
        <v>0</v>
      </c>
      <c r="DY30" s="368">
        <v>0</v>
      </c>
      <c r="DZ30" s="368">
        <v>0</v>
      </c>
      <c r="EA30" s="369">
        <v>0</v>
      </c>
      <c r="EB30" s="442"/>
      <c r="EC30" s="361" t="s">
        <v>60</v>
      </c>
      <c r="ED30" s="370">
        <v>0</v>
      </c>
      <c r="EE30" s="368">
        <v>250</v>
      </c>
      <c r="EF30" s="368">
        <v>1</v>
      </c>
      <c r="EG30" s="368">
        <v>139</v>
      </c>
      <c r="EH30" s="363">
        <v>1</v>
      </c>
      <c r="EI30" s="368">
        <v>631</v>
      </c>
      <c r="EJ30" s="368">
        <v>4</v>
      </c>
      <c r="EK30" s="368">
        <v>448</v>
      </c>
      <c r="EL30" s="368">
        <v>1</v>
      </c>
      <c r="EM30" s="368">
        <v>342</v>
      </c>
      <c r="EN30" s="368">
        <v>2</v>
      </c>
      <c r="EO30" s="369">
        <v>627</v>
      </c>
      <c r="EP30" s="442"/>
      <c r="EQ30" s="361" t="s">
        <v>60</v>
      </c>
      <c r="ER30" s="368">
        <v>0</v>
      </c>
      <c r="ES30" s="368">
        <v>1</v>
      </c>
      <c r="ET30" s="368">
        <v>0</v>
      </c>
      <c r="EU30" s="368">
        <v>1</v>
      </c>
      <c r="EV30" s="368">
        <v>0</v>
      </c>
      <c r="EW30" s="369">
        <v>0</v>
      </c>
      <c r="EX30" s="442"/>
      <c r="EY30" s="361" t="s">
        <v>60</v>
      </c>
      <c r="EZ30" s="368">
        <f t="shared" si="17"/>
        <v>2</v>
      </c>
      <c r="FA30" s="368">
        <f t="shared" si="18"/>
        <v>1224</v>
      </c>
      <c r="FB30" s="368">
        <f t="shared" si="19"/>
        <v>7</v>
      </c>
      <c r="FC30" s="368">
        <f t="shared" si="20"/>
        <v>1215</v>
      </c>
      <c r="FD30" s="368">
        <v>0</v>
      </c>
      <c r="FE30" s="368">
        <v>14</v>
      </c>
      <c r="FF30" s="371">
        <v>10</v>
      </c>
      <c r="FG30" s="368">
        <v>63</v>
      </c>
      <c r="FH30" s="368">
        <v>3041</v>
      </c>
      <c r="FI30" s="369">
        <v>21245</v>
      </c>
      <c r="FJ30" s="358"/>
      <c r="FK30" s="442"/>
      <c r="FL30" s="359"/>
      <c r="FM30" s="361" t="s">
        <v>415</v>
      </c>
      <c r="FN30" s="363">
        <v>0</v>
      </c>
      <c r="FO30" s="368">
        <v>0</v>
      </c>
      <c r="FP30" s="371">
        <v>0</v>
      </c>
      <c r="FQ30" s="369">
        <v>0</v>
      </c>
    </row>
    <row r="31" spans="2:173" s="360" customFormat="1" ht="24.75" customHeight="1" x14ac:dyDescent="0.15">
      <c r="B31" s="361" t="s">
        <v>61</v>
      </c>
      <c r="C31" s="368">
        <v>11177</v>
      </c>
      <c r="D31" s="368">
        <v>3556</v>
      </c>
      <c r="E31" s="368">
        <v>14733</v>
      </c>
      <c r="F31" s="368">
        <v>77740302</v>
      </c>
      <c r="G31" s="368">
        <v>19123505</v>
      </c>
      <c r="H31" s="368">
        <v>366</v>
      </c>
      <c r="I31" s="371">
        <v>269099</v>
      </c>
      <c r="J31" s="369">
        <v>58347332</v>
      </c>
      <c r="K31" s="361" t="s">
        <v>61</v>
      </c>
      <c r="L31" s="363">
        <v>306</v>
      </c>
      <c r="M31" s="368">
        <v>149</v>
      </c>
      <c r="N31" s="368">
        <v>455</v>
      </c>
      <c r="O31" s="368">
        <v>298254</v>
      </c>
      <c r="P31" s="368">
        <v>184983</v>
      </c>
      <c r="Q31" s="368">
        <v>113271</v>
      </c>
      <c r="R31" s="368">
        <v>1764</v>
      </c>
      <c r="S31" s="368">
        <v>2149</v>
      </c>
      <c r="T31" s="368">
        <v>3913</v>
      </c>
      <c r="U31" s="368">
        <v>9519735</v>
      </c>
      <c r="V31" s="368">
        <v>4208302</v>
      </c>
      <c r="W31" s="369">
        <v>5311433</v>
      </c>
      <c r="X31" s="361" t="s">
        <v>61</v>
      </c>
      <c r="Y31" s="370">
        <v>1</v>
      </c>
      <c r="Z31" s="368">
        <v>2673</v>
      </c>
      <c r="AA31" s="368">
        <v>22</v>
      </c>
      <c r="AB31" s="368">
        <v>16738</v>
      </c>
      <c r="AC31" s="368">
        <v>1763</v>
      </c>
      <c r="AD31" s="368">
        <v>13004</v>
      </c>
      <c r="AE31" s="368">
        <v>9650</v>
      </c>
      <c r="AF31" s="368">
        <v>1433</v>
      </c>
      <c r="AG31" s="368">
        <v>10680</v>
      </c>
      <c r="AH31" s="368">
        <v>4990</v>
      </c>
      <c r="AI31" s="368">
        <v>1749</v>
      </c>
      <c r="AJ31" s="368">
        <v>5111</v>
      </c>
      <c r="AK31" s="368">
        <v>58</v>
      </c>
      <c r="AL31" s="368">
        <v>489</v>
      </c>
      <c r="AM31" s="369">
        <v>264</v>
      </c>
      <c r="AN31" s="436" t="s">
        <v>61</v>
      </c>
      <c r="AO31" s="437">
        <v>117</v>
      </c>
      <c r="AP31" s="368">
        <v>193</v>
      </c>
      <c r="AQ31" s="368">
        <v>4</v>
      </c>
      <c r="AR31" s="368">
        <v>2903</v>
      </c>
      <c r="AS31" s="368">
        <v>1175</v>
      </c>
      <c r="AT31" s="368">
        <v>892</v>
      </c>
      <c r="AU31" s="368">
        <v>1563</v>
      </c>
      <c r="AV31" s="368">
        <v>1166</v>
      </c>
      <c r="AW31" s="368">
        <v>217</v>
      </c>
      <c r="AX31" s="368">
        <v>281</v>
      </c>
      <c r="AY31" s="438">
        <v>137</v>
      </c>
      <c r="AZ31" s="361" t="s">
        <v>61</v>
      </c>
      <c r="BA31" s="363">
        <v>229</v>
      </c>
      <c r="BB31" s="368">
        <v>88</v>
      </c>
      <c r="BC31" s="368">
        <v>275</v>
      </c>
      <c r="BD31" s="368">
        <v>180</v>
      </c>
      <c r="BE31" s="368">
        <v>1</v>
      </c>
      <c r="BF31" s="368">
        <v>473</v>
      </c>
      <c r="BG31" s="368">
        <v>267495</v>
      </c>
      <c r="BH31" s="363">
        <v>11</v>
      </c>
      <c r="BI31" s="368">
        <v>7014</v>
      </c>
      <c r="BJ31" s="368">
        <v>376</v>
      </c>
      <c r="BK31" s="368">
        <v>661</v>
      </c>
      <c r="BL31" s="368">
        <v>4350</v>
      </c>
      <c r="BM31" s="368">
        <v>30</v>
      </c>
      <c r="BN31" s="364">
        <v>391</v>
      </c>
      <c r="BO31" s="439">
        <v>156</v>
      </c>
      <c r="BP31" s="440">
        <v>323</v>
      </c>
      <c r="BQ31" s="361" t="s">
        <v>61</v>
      </c>
      <c r="BR31" s="364">
        <v>128</v>
      </c>
      <c r="BS31" s="440">
        <v>22250</v>
      </c>
      <c r="BT31" s="441"/>
      <c r="BU31" s="441"/>
      <c r="BV31" s="441"/>
      <c r="BW31" s="441"/>
      <c r="BX31" s="361" t="s">
        <v>61</v>
      </c>
      <c r="BY31" s="368">
        <v>17435</v>
      </c>
      <c r="BZ31" s="368">
        <v>10271</v>
      </c>
      <c r="CA31" s="368">
        <v>3983</v>
      </c>
      <c r="CB31" s="368">
        <v>1891</v>
      </c>
      <c r="CC31" s="368">
        <v>1025</v>
      </c>
      <c r="CD31" s="368">
        <v>226</v>
      </c>
      <c r="CE31" s="368">
        <v>33</v>
      </c>
      <c r="CF31" s="368">
        <v>2</v>
      </c>
      <c r="CG31" s="368">
        <v>4</v>
      </c>
      <c r="CH31" s="368">
        <v>0</v>
      </c>
      <c r="CI31" s="368">
        <v>0</v>
      </c>
      <c r="CJ31" s="371">
        <v>0</v>
      </c>
      <c r="CK31" s="358"/>
      <c r="CL31" s="359"/>
      <c r="CM31" s="361" t="s">
        <v>61</v>
      </c>
      <c r="CN31" s="368">
        <v>968</v>
      </c>
      <c r="CO31" s="368">
        <v>141</v>
      </c>
      <c r="CP31" s="368">
        <v>41</v>
      </c>
      <c r="CQ31" s="368">
        <v>468932</v>
      </c>
      <c r="CR31" s="368">
        <v>160</v>
      </c>
      <c r="CS31" s="368">
        <v>12</v>
      </c>
      <c r="CT31" s="368">
        <v>2</v>
      </c>
      <c r="CU31" s="368">
        <v>11029</v>
      </c>
      <c r="CV31" s="369">
        <v>14</v>
      </c>
      <c r="CW31" s="361" t="s">
        <v>61</v>
      </c>
      <c r="CX31" s="368">
        <v>169</v>
      </c>
      <c r="CY31" s="368">
        <v>1</v>
      </c>
      <c r="CZ31" s="368">
        <v>940911</v>
      </c>
      <c r="DA31" s="368">
        <v>18224</v>
      </c>
      <c r="DB31" s="368">
        <v>911481</v>
      </c>
      <c r="DC31" s="368">
        <v>4044</v>
      </c>
      <c r="DD31" s="368">
        <v>0</v>
      </c>
      <c r="DE31" s="368">
        <v>6614</v>
      </c>
      <c r="DF31" s="368">
        <v>0</v>
      </c>
      <c r="DG31" s="368">
        <v>900823</v>
      </c>
      <c r="DH31" s="368">
        <v>407170</v>
      </c>
      <c r="DI31" s="368">
        <v>179478</v>
      </c>
      <c r="DJ31" s="368">
        <v>80761</v>
      </c>
      <c r="DK31" s="368">
        <v>1</v>
      </c>
      <c r="DL31" s="368">
        <v>1</v>
      </c>
      <c r="DM31" s="369">
        <v>100</v>
      </c>
      <c r="DN31" s="361" t="s">
        <v>61</v>
      </c>
      <c r="DO31" s="363">
        <v>1746</v>
      </c>
      <c r="DP31" s="368">
        <v>0</v>
      </c>
      <c r="DQ31" s="473">
        <v>20</v>
      </c>
      <c r="DR31" s="368">
        <v>104</v>
      </c>
      <c r="DS31" s="368">
        <v>665</v>
      </c>
      <c r="DT31" s="368">
        <v>42</v>
      </c>
      <c r="DU31" s="368">
        <v>487</v>
      </c>
      <c r="DV31" s="368">
        <v>0</v>
      </c>
      <c r="DW31" s="368">
        <v>0</v>
      </c>
      <c r="DX31" s="368">
        <v>0</v>
      </c>
      <c r="DY31" s="368">
        <v>0</v>
      </c>
      <c r="DZ31" s="368">
        <v>0</v>
      </c>
      <c r="EA31" s="369">
        <v>0</v>
      </c>
      <c r="EB31" s="442"/>
      <c r="EC31" s="361" t="s">
        <v>61</v>
      </c>
      <c r="ED31" s="370">
        <v>1</v>
      </c>
      <c r="EE31" s="368">
        <v>1101</v>
      </c>
      <c r="EF31" s="368">
        <v>9</v>
      </c>
      <c r="EG31" s="368">
        <v>177</v>
      </c>
      <c r="EH31" s="363">
        <v>0</v>
      </c>
      <c r="EI31" s="368">
        <v>4069</v>
      </c>
      <c r="EJ31" s="368">
        <v>33</v>
      </c>
      <c r="EK31" s="368">
        <v>792</v>
      </c>
      <c r="EL31" s="368">
        <v>0</v>
      </c>
      <c r="EM31" s="368">
        <v>1143</v>
      </c>
      <c r="EN31" s="368">
        <v>22</v>
      </c>
      <c r="EO31" s="369">
        <v>593</v>
      </c>
      <c r="EP31" s="442"/>
      <c r="EQ31" s="361" t="s">
        <v>61</v>
      </c>
      <c r="ER31" s="368">
        <v>0</v>
      </c>
      <c r="ES31" s="368">
        <v>9</v>
      </c>
      <c r="ET31" s="368">
        <v>0</v>
      </c>
      <c r="EU31" s="368">
        <v>1</v>
      </c>
      <c r="EV31" s="368">
        <v>0</v>
      </c>
      <c r="EW31" s="369">
        <v>0</v>
      </c>
      <c r="EX31" s="442"/>
      <c r="EY31" s="361" t="s">
        <v>61</v>
      </c>
      <c r="EZ31" s="368">
        <f t="shared" si="17"/>
        <v>1</v>
      </c>
      <c r="FA31" s="368">
        <f t="shared" si="18"/>
        <v>6322</v>
      </c>
      <c r="FB31" s="368">
        <f t="shared" si="19"/>
        <v>64</v>
      </c>
      <c r="FC31" s="368">
        <f t="shared" si="20"/>
        <v>1563</v>
      </c>
      <c r="FD31" s="368">
        <v>0</v>
      </c>
      <c r="FE31" s="368">
        <v>130</v>
      </c>
      <c r="FF31" s="371">
        <v>9</v>
      </c>
      <c r="FG31" s="368">
        <v>441</v>
      </c>
      <c r="FH31" s="368">
        <v>11594</v>
      </c>
      <c r="FI31" s="369">
        <v>85380</v>
      </c>
      <c r="FJ31" s="358"/>
      <c r="FK31" s="442"/>
      <c r="FL31" s="359"/>
      <c r="FM31" s="361" t="s">
        <v>416</v>
      </c>
      <c r="FN31" s="363">
        <v>0</v>
      </c>
      <c r="FO31" s="368">
        <v>0</v>
      </c>
      <c r="FP31" s="371">
        <v>0</v>
      </c>
      <c r="FQ31" s="369">
        <v>0</v>
      </c>
    </row>
    <row r="32" spans="2:173" s="360" customFormat="1" ht="24.75" customHeight="1" x14ac:dyDescent="0.15">
      <c r="B32" s="387" t="s">
        <v>62</v>
      </c>
      <c r="C32" s="395">
        <v>515</v>
      </c>
      <c r="D32" s="395">
        <v>314</v>
      </c>
      <c r="E32" s="395">
        <v>829</v>
      </c>
      <c r="F32" s="395">
        <v>2935494</v>
      </c>
      <c r="G32" s="395">
        <v>862521</v>
      </c>
      <c r="H32" s="395">
        <v>408</v>
      </c>
      <c r="I32" s="398">
        <v>14466</v>
      </c>
      <c r="J32" s="396">
        <v>2058099</v>
      </c>
      <c r="K32" s="387" t="s">
        <v>62</v>
      </c>
      <c r="L32" s="394">
        <v>25</v>
      </c>
      <c r="M32" s="395">
        <v>17</v>
      </c>
      <c r="N32" s="395">
        <v>42</v>
      </c>
      <c r="O32" s="395">
        <v>26029</v>
      </c>
      <c r="P32" s="395">
        <v>16492</v>
      </c>
      <c r="Q32" s="395">
        <v>9537</v>
      </c>
      <c r="R32" s="395">
        <v>147</v>
      </c>
      <c r="S32" s="395">
        <v>256</v>
      </c>
      <c r="T32" s="395">
        <v>403</v>
      </c>
      <c r="U32" s="395">
        <v>848105</v>
      </c>
      <c r="V32" s="395">
        <v>427994</v>
      </c>
      <c r="W32" s="396">
        <v>420111</v>
      </c>
      <c r="X32" s="387" t="s">
        <v>62</v>
      </c>
      <c r="Y32" s="397">
        <v>0</v>
      </c>
      <c r="Z32" s="395">
        <v>185</v>
      </c>
      <c r="AA32" s="395">
        <v>0</v>
      </c>
      <c r="AB32" s="395">
        <v>1006</v>
      </c>
      <c r="AC32" s="395">
        <v>48</v>
      </c>
      <c r="AD32" s="395">
        <v>760</v>
      </c>
      <c r="AE32" s="395">
        <v>523</v>
      </c>
      <c r="AF32" s="395">
        <v>86</v>
      </c>
      <c r="AG32" s="395">
        <v>620</v>
      </c>
      <c r="AH32" s="395">
        <v>314</v>
      </c>
      <c r="AI32" s="395">
        <v>83</v>
      </c>
      <c r="AJ32" s="395">
        <v>322</v>
      </c>
      <c r="AK32" s="395">
        <v>9</v>
      </c>
      <c r="AL32" s="395">
        <v>44</v>
      </c>
      <c r="AM32" s="396">
        <v>17</v>
      </c>
      <c r="AN32" s="457" t="s">
        <v>62</v>
      </c>
      <c r="AO32" s="458">
        <v>14</v>
      </c>
      <c r="AP32" s="395">
        <v>11</v>
      </c>
      <c r="AQ32" s="395">
        <v>0</v>
      </c>
      <c r="AR32" s="395">
        <v>118</v>
      </c>
      <c r="AS32" s="395">
        <v>86</v>
      </c>
      <c r="AT32" s="395">
        <v>60</v>
      </c>
      <c r="AU32" s="395">
        <v>57</v>
      </c>
      <c r="AV32" s="395">
        <v>31</v>
      </c>
      <c r="AW32" s="395">
        <v>10</v>
      </c>
      <c r="AX32" s="395">
        <v>73</v>
      </c>
      <c r="AY32" s="459">
        <v>12</v>
      </c>
      <c r="AZ32" s="387" t="s">
        <v>62</v>
      </c>
      <c r="BA32" s="394">
        <v>25</v>
      </c>
      <c r="BB32" s="395">
        <v>3</v>
      </c>
      <c r="BC32" s="395">
        <v>22</v>
      </c>
      <c r="BD32" s="395">
        <v>15</v>
      </c>
      <c r="BE32" s="395">
        <v>1</v>
      </c>
      <c r="BF32" s="395">
        <v>17</v>
      </c>
      <c r="BG32" s="395">
        <v>4139</v>
      </c>
      <c r="BH32" s="394">
        <v>0</v>
      </c>
      <c r="BI32" s="395">
        <v>0</v>
      </c>
      <c r="BJ32" s="395">
        <v>13</v>
      </c>
      <c r="BK32" s="395">
        <v>14</v>
      </c>
      <c r="BL32" s="395">
        <v>86</v>
      </c>
      <c r="BM32" s="395">
        <v>0</v>
      </c>
      <c r="BN32" s="427">
        <v>16</v>
      </c>
      <c r="BO32" s="460">
        <v>5</v>
      </c>
      <c r="BP32" s="461">
        <v>0</v>
      </c>
      <c r="BQ32" s="387" t="s">
        <v>62</v>
      </c>
      <c r="BR32" s="427">
        <v>15</v>
      </c>
      <c r="BS32" s="461">
        <v>395</v>
      </c>
      <c r="BT32" s="441"/>
      <c r="BU32" s="441"/>
      <c r="BV32" s="441"/>
      <c r="BW32" s="441"/>
      <c r="BX32" s="387" t="s">
        <v>62</v>
      </c>
      <c r="BY32" s="395">
        <v>1043</v>
      </c>
      <c r="BZ32" s="395">
        <v>691</v>
      </c>
      <c r="CA32" s="395">
        <v>247</v>
      </c>
      <c r="CB32" s="395">
        <v>69</v>
      </c>
      <c r="CC32" s="395">
        <v>24</v>
      </c>
      <c r="CD32" s="395">
        <v>10</v>
      </c>
      <c r="CE32" s="395">
        <v>1</v>
      </c>
      <c r="CF32" s="395">
        <v>1</v>
      </c>
      <c r="CG32" s="395">
        <v>0</v>
      </c>
      <c r="CH32" s="395">
        <v>0</v>
      </c>
      <c r="CI32" s="395">
        <v>0</v>
      </c>
      <c r="CJ32" s="398">
        <v>0</v>
      </c>
      <c r="CK32" s="358"/>
      <c r="CL32" s="359"/>
      <c r="CM32" s="387" t="s">
        <v>62</v>
      </c>
      <c r="CN32" s="395">
        <v>69</v>
      </c>
      <c r="CO32" s="395">
        <v>16</v>
      </c>
      <c r="CP32" s="395">
        <v>20</v>
      </c>
      <c r="CQ32" s="395">
        <v>54925</v>
      </c>
      <c r="CR32" s="395">
        <v>25</v>
      </c>
      <c r="CS32" s="395">
        <v>2</v>
      </c>
      <c r="CT32" s="395">
        <v>1</v>
      </c>
      <c r="CU32" s="395">
        <v>1833</v>
      </c>
      <c r="CV32" s="396">
        <v>3</v>
      </c>
      <c r="CW32" s="387" t="s">
        <v>62</v>
      </c>
      <c r="CX32" s="395">
        <v>17</v>
      </c>
      <c r="CY32" s="395">
        <v>0</v>
      </c>
      <c r="CZ32" s="395">
        <v>30635</v>
      </c>
      <c r="DA32" s="395">
        <v>0</v>
      </c>
      <c r="DB32" s="395">
        <v>6073</v>
      </c>
      <c r="DC32" s="395">
        <v>38</v>
      </c>
      <c r="DD32" s="395">
        <v>0</v>
      </c>
      <c r="DE32" s="395">
        <v>0</v>
      </c>
      <c r="DF32" s="395">
        <v>0</v>
      </c>
      <c r="DG32" s="395">
        <v>6035</v>
      </c>
      <c r="DH32" s="395">
        <v>15</v>
      </c>
      <c r="DI32" s="395">
        <v>1724</v>
      </c>
      <c r="DJ32" s="395">
        <v>4</v>
      </c>
      <c r="DK32" s="395">
        <v>0</v>
      </c>
      <c r="DL32" s="395">
        <v>0</v>
      </c>
      <c r="DM32" s="396">
        <v>0</v>
      </c>
      <c r="DN32" s="387" t="s">
        <v>62</v>
      </c>
      <c r="DO32" s="394">
        <v>143</v>
      </c>
      <c r="DP32" s="395">
        <v>0</v>
      </c>
      <c r="DQ32" s="462">
        <v>1</v>
      </c>
      <c r="DR32" s="395">
        <v>16</v>
      </c>
      <c r="DS32" s="395">
        <v>36</v>
      </c>
      <c r="DT32" s="395">
        <v>1</v>
      </c>
      <c r="DU32" s="395">
        <v>54</v>
      </c>
      <c r="DV32" s="395">
        <v>0</v>
      </c>
      <c r="DW32" s="395">
        <v>0</v>
      </c>
      <c r="DX32" s="395">
        <v>0</v>
      </c>
      <c r="DY32" s="395">
        <v>0</v>
      </c>
      <c r="DZ32" s="395">
        <v>0</v>
      </c>
      <c r="EA32" s="396">
        <v>0</v>
      </c>
      <c r="EB32" s="442"/>
      <c r="EC32" s="387" t="s">
        <v>62</v>
      </c>
      <c r="ED32" s="397">
        <v>0</v>
      </c>
      <c r="EE32" s="395">
        <v>155</v>
      </c>
      <c r="EF32" s="395">
        <v>2</v>
      </c>
      <c r="EG32" s="395">
        <v>70</v>
      </c>
      <c r="EH32" s="394">
        <v>0</v>
      </c>
      <c r="EI32" s="395">
        <v>386</v>
      </c>
      <c r="EJ32" s="395">
        <v>4</v>
      </c>
      <c r="EK32" s="395">
        <v>241</v>
      </c>
      <c r="EL32" s="395">
        <v>0</v>
      </c>
      <c r="EM32" s="395">
        <v>170</v>
      </c>
      <c r="EN32" s="395">
        <v>1</v>
      </c>
      <c r="EO32" s="396">
        <v>348</v>
      </c>
      <c r="EP32" s="442"/>
      <c r="EQ32" s="387" t="s">
        <v>62</v>
      </c>
      <c r="ER32" s="395">
        <v>0</v>
      </c>
      <c r="ES32" s="395">
        <v>0</v>
      </c>
      <c r="ET32" s="395">
        <v>0</v>
      </c>
      <c r="EU32" s="395">
        <v>0</v>
      </c>
      <c r="EV32" s="395">
        <v>0</v>
      </c>
      <c r="EW32" s="396">
        <v>0</v>
      </c>
      <c r="EX32" s="442"/>
      <c r="EY32" s="387" t="s">
        <v>62</v>
      </c>
      <c r="EZ32" s="395">
        <f t="shared" si="17"/>
        <v>0</v>
      </c>
      <c r="FA32" s="395">
        <f t="shared" si="18"/>
        <v>711</v>
      </c>
      <c r="FB32" s="395">
        <f t="shared" si="19"/>
        <v>7</v>
      </c>
      <c r="FC32" s="395">
        <f t="shared" si="20"/>
        <v>659</v>
      </c>
      <c r="FD32" s="395">
        <v>0</v>
      </c>
      <c r="FE32" s="395">
        <v>13</v>
      </c>
      <c r="FF32" s="398">
        <v>51</v>
      </c>
      <c r="FG32" s="395">
        <v>28</v>
      </c>
      <c r="FH32" s="395">
        <v>1720</v>
      </c>
      <c r="FI32" s="396">
        <v>12181</v>
      </c>
      <c r="FJ32" s="358"/>
      <c r="FK32" s="442"/>
      <c r="FL32" s="359"/>
      <c r="FM32" s="387" t="s">
        <v>417</v>
      </c>
      <c r="FN32" s="394">
        <v>0</v>
      </c>
      <c r="FO32" s="395">
        <v>0</v>
      </c>
      <c r="FP32" s="398">
        <v>0</v>
      </c>
      <c r="FQ32" s="396">
        <v>0</v>
      </c>
    </row>
    <row r="33" spans="2:173" s="360" customFormat="1" ht="24.75" customHeight="1" x14ac:dyDescent="0.15">
      <c r="B33" s="404" t="s">
        <v>188</v>
      </c>
      <c r="C33" s="411">
        <v>3018</v>
      </c>
      <c r="D33" s="411">
        <v>1578</v>
      </c>
      <c r="E33" s="411">
        <v>4596</v>
      </c>
      <c r="F33" s="411">
        <v>16819410</v>
      </c>
      <c r="G33" s="411">
        <v>4925195</v>
      </c>
      <c r="H33" s="411">
        <v>0</v>
      </c>
      <c r="I33" s="414">
        <v>60883</v>
      </c>
      <c r="J33" s="412">
        <v>11833332</v>
      </c>
      <c r="K33" s="404" t="s">
        <v>188</v>
      </c>
      <c r="L33" s="410">
        <v>89</v>
      </c>
      <c r="M33" s="411">
        <v>68</v>
      </c>
      <c r="N33" s="411">
        <v>157</v>
      </c>
      <c r="O33" s="411">
        <v>83070</v>
      </c>
      <c r="P33" s="411">
        <v>59831</v>
      </c>
      <c r="Q33" s="411">
        <v>23239</v>
      </c>
      <c r="R33" s="411">
        <v>857</v>
      </c>
      <c r="S33" s="411">
        <v>771</v>
      </c>
      <c r="T33" s="411">
        <v>1628</v>
      </c>
      <c r="U33" s="411">
        <v>3257978</v>
      </c>
      <c r="V33" s="411">
        <v>1709048</v>
      </c>
      <c r="W33" s="412">
        <v>1548930</v>
      </c>
      <c r="X33" s="404" t="s">
        <v>188</v>
      </c>
      <c r="Y33" s="413">
        <v>0</v>
      </c>
      <c r="Z33" s="411">
        <v>422</v>
      </c>
      <c r="AA33" s="411">
        <v>4</v>
      </c>
      <c r="AB33" s="411">
        <v>5179</v>
      </c>
      <c r="AC33" s="411">
        <v>231</v>
      </c>
      <c r="AD33" s="411">
        <v>3811</v>
      </c>
      <c r="AE33" s="411">
        <v>2848</v>
      </c>
      <c r="AF33" s="411">
        <v>549</v>
      </c>
      <c r="AG33" s="411">
        <v>3130</v>
      </c>
      <c r="AH33" s="411">
        <v>1309</v>
      </c>
      <c r="AI33" s="411">
        <v>482</v>
      </c>
      <c r="AJ33" s="411">
        <v>1381</v>
      </c>
      <c r="AK33" s="411">
        <v>61</v>
      </c>
      <c r="AL33" s="411">
        <v>160</v>
      </c>
      <c r="AM33" s="412">
        <v>86</v>
      </c>
      <c r="AN33" s="463" t="s">
        <v>188</v>
      </c>
      <c r="AO33" s="464">
        <v>63</v>
      </c>
      <c r="AP33" s="411">
        <v>69</v>
      </c>
      <c r="AQ33" s="411">
        <v>0</v>
      </c>
      <c r="AR33" s="411">
        <v>469</v>
      </c>
      <c r="AS33" s="411">
        <v>284</v>
      </c>
      <c r="AT33" s="411">
        <v>303</v>
      </c>
      <c r="AU33" s="411">
        <v>351</v>
      </c>
      <c r="AV33" s="411">
        <v>215</v>
      </c>
      <c r="AW33" s="411">
        <v>85</v>
      </c>
      <c r="AX33" s="411">
        <v>274</v>
      </c>
      <c r="AY33" s="465">
        <v>47</v>
      </c>
      <c r="AZ33" s="404" t="s">
        <v>188</v>
      </c>
      <c r="BA33" s="410">
        <v>93</v>
      </c>
      <c r="BB33" s="411">
        <v>25</v>
      </c>
      <c r="BC33" s="411">
        <v>78</v>
      </c>
      <c r="BD33" s="411">
        <v>61</v>
      </c>
      <c r="BE33" s="411">
        <v>0</v>
      </c>
      <c r="BF33" s="411">
        <v>111</v>
      </c>
      <c r="BG33" s="411">
        <v>911865</v>
      </c>
      <c r="BH33" s="410">
        <v>0</v>
      </c>
      <c r="BI33" s="411">
        <v>0</v>
      </c>
      <c r="BJ33" s="411">
        <v>103</v>
      </c>
      <c r="BK33" s="411">
        <v>103</v>
      </c>
      <c r="BL33" s="411">
        <v>451</v>
      </c>
      <c r="BM33" s="411">
        <v>0</v>
      </c>
      <c r="BN33" s="406">
        <v>59</v>
      </c>
      <c r="BO33" s="466">
        <v>18</v>
      </c>
      <c r="BP33" s="467">
        <v>11</v>
      </c>
      <c r="BQ33" s="404" t="s">
        <v>188</v>
      </c>
      <c r="BR33" s="406">
        <v>25</v>
      </c>
      <c r="BS33" s="467">
        <v>1555</v>
      </c>
      <c r="BT33" s="441"/>
      <c r="BU33" s="441"/>
      <c r="BV33" s="441"/>
      <c r="BW33" s="441"/>
      <c r="BX33" s="404" t="s">
        <v>188</v>
      </c>
      <c r="BY33" s="411">
        <v>5396</v>
      </c>
      <c r="BZ33" s="411">
        <v>3757</v>
      </c>
      <c r="CA33" s="411">
        <v>1039</v>
      </c>
      <c r="CB33" s="411">
        <v>343</v>
      </c>
      <c r="CC33" s="411">
        <v>179</v>
      </c>
      <c r="CD33" s="411">
        <v>67</v>
      </c>
      <c r="CE33" s="411">
        <v>10</v>
      </c>
      <c r="CF33" s="411">
        <v>1</v>
      </c>
      <c r="CG33" s="411">
        <v>0</v>
      </c>
      <c r="CH33" s="411">
        <v>0</v>
      </c>
      <c r="CI33" s="411">
        <v>0</v>
      </c>
      <c r="CJ33" s="414">
        <v>0</v>
      </c>
      <c r="CK33" s="358"/>
      <c r="CL33" s="359"/>
      <c r="CM33" s="404" t="s">
        <v>188</v>
      </c>
      <c r="CN33" s="411">
        <v>270</v>
      </c>
      <c r="CO33" s="411">
        <v>47</v>
      </c>
      <c r="CP33" s="411">
        <v>32</v>
      </c>
      <c r="CQ33" s="411">
        <v>165310</v>
      </c>
      <c r="CR33" s="411">
        <v>62</v>
      </c>
      <c r="CS33" s="411">
        <v>8</v>
      </c>
      <c r="CT33" s="411">
        <v>4</v>
      </c>
      <c r="CU33" s="411">
        <v>7399</v>
      </c>
      <c r="CV33" s="412">
        <v>11</v>
      </c>
      <c r="CW33" s="404" t="s">
        <v>188</v>
      </c>
      <c r="CX33" s="411">
        <v>94</v>
      </c>
      <c r="CY33" s="411">
        <v>1</v>
      </c>
      <c r="CZ33" s="411">
        <v>262021</v>
      </c>
      <c r="DA33" s="411">
        <v>12434</v>
      </c>
      <c r="DB33" s="411">
        <v>87319</v>
      </c>
      <c r="DC33" s="411">
        <v>930</v>
      </c>
      <c r="DD33" s="411">
        <v>0</v>
      </c>
      <c r="DE33" s="474">
        <v>127</v>
      </c>
      <c r="DF33" s="411">
        <v>0</v>
      </c>
      <c r="DG33" s="474">
        <v>86262</v>
      </c>
      <c r="DH33" s="474">
        <v>2923</v>
      </c>
      <c r="DI33" s="474">
        <v>24644</v>
      </c>
      <c r="DJ33" s="474">
        <v>835</v>
      </c>
      <c r="DK33" s="411">
        <v>0</v>
      </c>
      <c r="DL33" s="411">
        <v>0</v>
      </c>
      <c r="DM33" s="412">
        <v>0</v>
      </c>
      <c r="DN33" s="404" t="s">
        <v>188</v>
      </c>
      <c r="DO33" s="410">
        <v>552</v>
      </c>
      <c r="DP33" s="411">
        <v>0</v>
      </c>
      <c r="DQ33" s="411">
        <v>3</v>
      </c>
      <c r="DR33" s="411">
        <v>57</v>
      </c>
      <c r="DS33" s="411">
        <v>145</v>
      </c>
      <c r="DT33" s="411">
        <v>39</v>
      </c>
      <c r="DU33" s="411">
        <v>190</v>
      </c>
      <c r="DV33" s="411">
        <v>0</v>
      </c>
      <c r="DW33" s="411">
        <v>0</v>
      </c>
      <c r="DX33" s="411">
        <v>0</v>
      </c>
      <c r="DY33" s="411">
        <v>0</v>
      </c>
      <c r="DZ33" s="411">
        <v>0</v>
      </c>
      <c r="EA33" s="412">
        <v>0</v>
      </c>
      <c r="EB33" s="442"/>
      <c r="EC33" s="404" t="s">
        <v>188</v>
      </c>
      <c r="ED33" s="413">
        <v>0</v>
      </c>
      <c r="EE33" s="411">
        <v>827</v>
      </c>
      <c r="EF33" s="411">
        <v>6</v>
      </c>
      <c r="EG33" s="411">
        <v>385</v>
      </c>
      <c r="EH33" s="410">
        <v>3</v>
      </c>
      <c r="EI33" s="411">
        <v>2111</v>
      </c>
      <c r="EJ33" s="411">
        <v>27</v>
      </c>
      <c r="EK33" s="411">
        <v>1350</v>
      </c>
      <c r="EL33" s="411">
        <v>1</v>
      </c>
      <c r="EM33" s="411">
        <v>1004</v>
      </c>
      <c r="EN33" s="411">
        <v>7</v>
      </c>
      <c r="EO33" s="412">
        <v>1156</v>
      </c>
      <c r="EP33" s="442"/>
      <c r="EQ33" s="404" t="s">
        <v>188</v>
      </c>
      <c r="ER33" s="411">
        <v>0</v>
      </c>
      <c r="ES33" s="411">
        <v>5</v>
      </c>
      <c r="ET33" s="411">
        <v>0</v>
      </c>
      <c r="EU33" s="411">
        <v>0</v>
      </c>
      <c r="EV33" s="411">
        <v>0</v>
      </c>
      <c r="EW33" s="412">
        <v>0</v>
      </c>
      <c r="EX33" s="442"/>
      <c r="EY33" s="404" t="s">
        <v>188</v>
      </c>
      <c r="EZ33" s="411">
        <f t="shared" si="17"/>
        <v>4</v>
      </c>
      <c r="FA33" s="411">
        <f t="shared" si="18"/>
        <v>3947</v>
      </c>
      <c r="FB33" s="411">
        <f t="shared" si="19"/>
        <v>40</v>
      </c>
      <c r="FC33" s="411">
        <f t="shared" si="20"/>
        <v>2891</v>
      </c>
      <c r="FD33" s="411">
        <v>0</v>
      </c>
      <c r="FE33" s="411">
        <v>1286</v>
      </c>
      <c r="FF33" s="414">
        <v>60</v>
      </c>
      <c r="FG33" s="411">
        <v>226</v>
      </c>
      <c r="FH33" s="411">
        <v>9440</v>
      </c>
      <c r="FI33" s="412">
        <v>64321</v>
      </c>
      <c r="FJ33" s="358"/>
      <c r="FK33" s="442"/>
      <c r="FL33" s="359"/>
      <c r="FM33" s="404" t="s">
        <v>188</v>
      </c>
      <c r="FN33" s="410">
        <v>0</v>
      </c>
      <c r="FO33" s="411">
        <v>0</v>
      </c>
      <c r="FP33" s="414">
        <v>0</v>
      </c>
      <c r="FQ33" s="412">
        <v>0</v>
      </c>
    </row>
    <row r="34" spans="2:173" s="360" customFormat="1" ht="24.75" customHeight="1" x14ac:dyDescent="0.15">
      <c r="B34" s="415" t="s">
        <v>63</v>
      </c>
      <c r="C34" s="417">
        <v>429</v>
      </c>
      <c r="D34" s="417">
        <v>247</v>
      </c>
      <c r="E34" s="417">
        <v>676</v>
      </c>
      <c r="F34" s="417">
        <v>2374632</v>
      </c>
      <c r="G34" s="417">
        <v>702556</v>
      </c>
      <c r="H34" s="417">
        <v>0</v>
      </c>
      <c r="I34" s="425">
        <v>8261</v>
      </c>
      <c r="J34" s="423">
        <v>1663815</v>
      </c>
      <c r="K34" s="415" t="s">
        <v>63</v>
      </c>
      <c r="L34" s="422">
        <v>17</v>
      </c>
      <c r="M34" s="417">
        <v>17</v>
      </c>
      <c r="N34" s="417">
        <v>34</v>
      </c>
      <c r="O34" s="417">
        <v>21910</v>
      </c>
      <c r="P34" s="417">
        <v>14684</v>
      </c>
      <c r="Q34" s="417">
        <v>7226</v>
      </c>
      <c r="R34" s="417">
        <v>116</v>
      </c>
      <c r="S34" s="417">
        <v>150</v>
      </c>
      <c r="T34" s="417">
        <v>266</v>
      </c>
      <c r="U34" s="417">
        <v>487237</v>
      </c>
      <c r="V34" s="417">
        <v>275083</v>
      </c>
      <c r="W34" s="423">
        <v>212154</v>
      </c>
      <c r="X34" s="415" t="s">
        <v>63</v>
      </c>
      <c r="Y34" s="424">
        <v>0</v>
      </c>
      <c r="Z34" s="417">
        <v>69</v>
      </c>
      <c r="AA34" s="417">
        <v>0</v>
      </c>
      <c r="AB34" s="417">
        <v>776</v>
      </c>
      <c r="AC34" s="417">
        <v>62</v>
      </c>
      <c r="AD34" s="417">
        <v>609</v>
      </c>
      <c r="AE34" s="417">
        <v>432</v>
      </c>
      <c r="AF34" s="417">
        <v>76</v>
      </c>
      <c r="AG34" s="417">
        <v>522</v>
      </c>
      <c r="AH34" s="417">
        <v>246</v>
      </c>
      <c r="AI34" s="417">
        <v>94</v>
      </c>
      <c r="AJ34" s="417">
        <v>289</v>
      </c>
      <c r="AK34" s="417">
        <v>14</v>
      </c>
      <c r="AL34" s="417">
        <v>29</v>
      </c>
      <c r="AM34" s="423">
        <v>9</v>
      </c>
      <c r="AN34" s="468" t="s">
        <v>63</v>
      </c>
      <c r="AO34" s="469">
        <v>13</v>
      </c>
      <c r="AP34" s="417">
        <v>11</v>
      </c>
      <c r="AQ34" s="417">
        <v>0</v>
      </c>
      <c r="AR34" s="417">
        <v>58</v>
      </c>
      <c r="AS34" s="417">
        <v>34</v>
      </c>
      <c r="AT34" s="417">
        <v>47</v>
      </c>
      <c r="AU34" s="417">
        <v>38</v>
      </c>
      <c r="AV34" s="417">
        <v>21</v>
      </c>
      <c r="AW34" s="417">
        <v>27</v>
      </c>
      <c r="AX34" s="417">
        <v>71</v>
      </c>
      <c r="AY34" s="470">
        <v>4</v>
      </c>
      <c r="AZ34" s="415" t="s">
        <v>63</v>
      </c>
      <c r="BA34" s="422">
        <v>12</v>
      </c>
      <c r="BB34" s="417">
        <v>1</v>
      </c>
      <c r="BC34" s="417">
        <v>17</v>
      </c>
      <c r="BD34" s="417">
        <v>9</v>
      </c>
      <c r="BE34" s="417">
        <v>0</v>
      </c>
      <c r="BF34" s="417">
        <v>118</v>
      </c>
      <c r="BG34" s="417">
        <v>22456</v>
      </c>
      <c r="BH34" s="422">
        <v>0</v>
      </c>
      <c r="BI34" s="417">
        <v>0</v>
      </c>
      <c r="BJ34" s="417">
        <v>117</v>
      </c>
      <c r="BK34" s="417">
        <v>7</v>
      </c>
      <c r="BL34" s="417">
        <v>59</v>
      </c>
      <c r="BM34" s="417">
        <v>0</v>
      </c>
      <c r="BN34" s="418">
        <v>24</v>
      </c>
      <c r="BO34" s="471">
        <v>5</v>
      </c>
      <c r="BP34" s="472">
        <v>0</v>
      </c>
      <c r="BQ34" s="415" t="s">
        <v>63</v>
      </c>
      <c r="BR34" s="418">
        <v>4</v>
      </c>
      <c r="BS34" s="472">
        <v>450</v>
      </c>
      <c r="BT34" s="441"/>
      <c r="BU34" s="441"/>
      <c r="BV34" s="441"/>
      <c r="BW34" s="441"/>
      <c r="BX34" s="415" t="s">
        <v>63</v>
      </c>
      <c r="BY34" s="417">
        <v>809</v>
      </c>
      <c r="BZ34" s="417">
        <v>546</v>
      </c>
      <c r="CA34" s="417">
        <v>174</v>
      </c>
      <c r="CB34" s="417">
        <v>43</v>
      </c>
      <c r="CC34" s="417">
        <v>33</v>
      </c>
      <c r="CD34" s="417">
        <v>9</v>
      </c>
      <c r="CE34" s="417">
        <v>4</v>
      </c>
      <c r="CF34" s="417">
        <v>0</v>
      </c>
      <c r="CG34" s="417">
        <v>0</v>
      </c>
      <c r="CH34" s="417">
        <v>0</v>
      </c>
      <c r="CI34" s="417">
        <v>0</v>
      </c>
      <c r="CJ34" s="425">
        <v>0</v>
      </c>
      <c r="CK34" s="358"/>
      <c r="CL34" s="359"/>
      <c r="CM34" s="415" t="s">
        <v>63</v>
      </c>
      <c r="CN34" s="417">
        <v>73</v>
      </c>
      <c r="CO34" s="417">
        <v>19</v>
      </c>
      <c r="CP34" s="417">
        <v>6</v>
      </c>
      <c r="CQ34" s="417">
        <v>49545</v>
      </c>
      <c r="CR34" s="417">
        <v>19</v>
      </c>
      <c r="CS34" s="417">
        <v>2</v>
      </c>
      <c r="CT34" s="417">
        <v>2</v>
      </c>
      <c r="CU34" s="417">
        <v>2720</v>
      </c>
      <c r="CV34" s="423">
        <v>2</v>
      </c>
      <c r="CW34" s="415" t="s">
        <v>63</v>
      </c>
      <c r="CX34" s="417">
        <v>15</v>
      </c>
      <c r="CY34" s="417">
        <v>0</v>
      </c>
      <c r="CZ34" s="417">
        <v>31499</v>
      </c>
      <c r="DA34" s="417">
        <v>0</v>
      </c>
      <c r="DB34" s="417">
        <v>4393</v>
      </c>
      <c r="DC34" s="417">
        <v>0</v>
      </c>
      <c r="DD34" s="417">
        <v>0</v>
      </c>
      <c r="DE34" s="417">
        <v>0</v>
      </c>
      <c r="DF34" s="417">
        <v>0</v>
      </c>
      <c r="DG34" s="417">
        <v>4393</v>
      </c>
      <c r="DH34" s="417">
        <v>0</v>
      </c>
      <c r="DI34" s="417">
        <v>1255</v>
      </c>
      <c r="DJ34" s="417">
        <v>0</v>
      </c>
      <c r="DK34" s="417">
        <v>0</v>
      </c>
      <c r="DL34" s="417">
        <v>0</v>
      </c>
      <c r="DM34" s="423">
        <v>0</v>
      </c>
      <c r="DN34" s="415" t="s">
        <v>63</v>
      </c>
      <c r="DO34" s="422">
        <v>183</v>
      </c>
      <c r="DP34" s="417">
        <v>0</v>
      </c>
      <c r="DQ34" s="417">
        <v>3</v>
      </c>
      <c r="DR34" s="417">
        <v>11</v>
      </c>
      <c r="DS34" s="417">
        <v>26</v>
      </c>
      <c r="DT34" s="417">
        <v>3</v>
      </c>
      <c r="DU34" s="417">
        <v>15</v>
      </c>
      <c r="DV34" s="417">
        <v>0</v>
      </c>
      <c r="DW34" s="417">
        <v>0</v>
      </c>
      <c r="DX34" s="417">
        <v>0</v>
      </c>
      <c r="DY34" s="417">
        <v>0</v>
      </c>
      <c r="DZ34" s="417">
        <v>0</v>
      </c>
      <c r="EA34" s="423">
        <v>0</v>
      </c>
      <c r="EB34" s="442"/>
      <c r="EC34" s="415" t="s">
        <v>63</v>
      </c>
      <c r="ED34" s="424">
        <v>0</v>
      </c>
      <c r="EE34" s="417">
        <v>91</v>
      </c>
      <c r="EF34" s="417">
        <v>2</v>
      </c>
      <c r="EG34" s="417">
        <v>57</v>
      </c>
      <c r="EH34" s="422">
        <v>0</v>
      </c>
      <c r="EI34" s="417">
        <v>293</v>
      </c>
      <c r="EJ34" s="417">
        <v>1</v>
      </c>
      <c r="EK34" s="417">
        <v>214</v>
      </c>
      <c r="EL34" s="417">
        <v>0</v>
      </c>
      <c r="EM34" s="417">
        <v>104</v>
      </c>
      <c r="EN34" s="417">
        <v>0</v>
      </c>
      <c r="EO34" s="423">
        <v>101</v>
      </c>
      <c r="EP34" s="442"/>
      <c r="EQ34" s="415" t="s">
        <v>63</v>
      </c>
      <c r="ER34" s="417">
        <v>0</v>
      </c>
      <c r="ES34" s="417">
        <v>0</v>
      </c>
      <c r="ET34" s="417">
        <v>0</v>
      </c>
      <c r="EU34" s="417">
        <v>0</v>
      </c>
      <c r="EV34" s="417">
        <v>0</v>
      </c>
      <c r="EW34" s="423">
        <v>0</v>
      </c>
      <c r="EX34" s="442"/>
      <c r="EY34" s="415" t="s">
        <v>63</v>
      </c>
      <c r="EZ34" s="417">
        <f t="shared" si="17"/>
        <v>0</v>
      </c>
      <c r="FA34" s="417">
        <f t="shared" si="18"/>
        <v>488</v>
      </c>
      <c r="FB34" s="417">
        <f t="shared" si="19"/>
        <v>3</v>
      </c>
      <c r="FC34" s="417">
        <f t="shared" si="20"/>
        <v>372</v>
      </c>
      <c r="FD34" s="417">
        <v>0</v>
      </c>
      <c r="FE34" s="417">
        <v>141</v>
      </c>
      <c r="FF34" s="425">
        <v>19</v>
      </c>
      <c r="FG34" s="417">
        <v>16</v>
      </c>
      <c r="FH34" s="417">
        <v>1280</v>
      </c>
      <c r="FI34" s="423">
        <v>8087</v>
      </c>
      <c r="FJ34" s="358"/>
      <c r="FK34" s="442"/>
      <c r="FL34" s="359"/>
      <c r="FM34" s="415" t="s">
        <v>418</v>
      </c>
      <c r="FN34" s="422">
        <v>0</v>
      </c>
      <c r="FO34" s="417">
        <v>0</v>
      </c>
      <c r="FP34" s="425">
        <v>0</v>
      </c>
      <c r="FQ34" s="423">
        <v>0</v>
      </c>
    </row>
    <row r="35" spans="2:173" s="377" customFormat="1" ht="24.75" customHeight="1" thickBot="1" x14ac:dyDescent="0.2">
      <c r="B35" s="376" t="s">
        <v>189</v>
      </c>
      <c r="C35" s="368">
        <v>4936</v>
      </c>
      <c r="D35" s="368">
        <v>2752</v>
      </c>
      <c r="E35" s="368">
        <v>7688</v>
      </c>
      <c r="F35" s="368">
        <v>29541521</v>
      </c>
      <c r="G35" s="368">
        <v>8593305</v>
      </c>
      <c r="H35" s="368">
        <v>0</v>
      </c>
      <c r="I35" s="371">
        <v>85166</v>
      </c>
      <c r="J35" s="369">
        <v>20863050</v>
      </c>
      <c r="K35" s="376" t="s">
        <v>189</v>
      </c>
      <c r="L35" s="363">
        <v>150</v>
      </c>
      <c r="M35" s="368">
        <v>115</v>
      </c>
      <c r="N35" s="368">
        <v>265</v>
      </c>
      <c r="O35" s="368">
        <v>136457</v>
      </c>
      <c r="P35" s="368">
        <v>98999</v>
      </c>
      <c r="Q35" s="368">
        <v>37458</v>
      </c>
      <c r="R35" s="368">
        <v>1070</v>
      </c>
      <c r="S35" s="368">
        <v>965</v>
      </c>
      <c r="T35" s="368">
        <v>2035</v>
      </c>
      <c r="U35" s="368">
        <v>3668380</v>
      </c>
      <c r="V35" s="368">
        <v>2089596</v>
      </c>
      <c r="W35" s="369">
        <v>1578784</v>
      </c>
      <c r="X35" s="376" t="s">
        <v>189</v>
      </c>
      <c r="Y35" s="370">
        <v>3</v>
      </c>
      <c r="Z35" s="368">
        <v>680</v>
      </c>
      <c r="AA35" s="368">
        <v>3</v>
      </c>
      <c r="AB35" s="368">
        <v>8489</v>
      </c>
      <c r="AC35" s="368">
        <v>583</v>
      </c>
      <c r="AD35" s="368">
        <v>6882</v>
      </c>
      <c r="AE35" s="368">
        <v>5247</v>
      </c>
      <c r="AF35" s="368">
        <v>1084</v>
      </c>
      <c r="AG35" s="368">
        <v>5974</v>
      </c>
      <c r="AH35" s="368">
        <v>2249</v>
      </c>
      <c r="AI35" s="368">
        <v>896</v>
      </c>
      <c r="AJ35" s="368">
        <v>2441</v>
      </c>
      <c r="AK35" s="368">
        <v>87</v>
      </c>
      <c r="AL35" s="368">
        <v>215</v>
      </c>
      <c r="AM35" s="369">
        <v>124</v>
      </c>
      <c r="AN35" s="475" t="s">
        <v>189</v>
      </c>
      <c r="AO35" s="437">
        <v>123</v>
      </c>
      <c r="AP35" s="368">
        <v>151</v>
      </c>
      <c r="AQ35" s="368">
        <v>1</v>
      </c>
      <c r="AR35" s="368">
        <v>646</v>
      </c>
      <c r="AS35" s="368">
        <v>226</v>
      </c>
      <c r="AT35" s="368">
        <v>498</v>
      </c>
      <c r="AU35" s="368">
        <v>602</v>
      </c>
      <c r="AV35" s="368">
        <v>384</v>
      </c>
      <c r="AW35" s="368">
        <v>163</v>
      </c>
      <c r="AX35" s="368">
        <v>572</v>
      </c>
      <c r="AY35" s="438">
        <v>77</v>
      </c>
      <c r="AZ35" s="376" t="s">
        <v>189</v>
      </c>
      <c r="BA35" s="363">
        <v>93</v>
      </c>
      <c r="BB35" s="368">
        <v>35</v>
      </c>
      <c r="BC35" s="368">
        <v>129</v>
      </c>
      <c r="BD35" s="368">
        <v>90</v>
      </c>
      <c r="BE35" s="368">
        <v>0</v>
      </c>
      <c r="BF35" s="368">
        <v>146</v>
      </c>
      <c r="BG35" s="368">
        <v>83581</v>
      </c>
      <c r="BH35" s="363">
        <v>0</v>
      </c>
      <c r="BI35" s="368">
        <v>0</v>
      </c>
      <c r="BJ35" s="368">
        <v>113</v>
      </c>
      <c r="BK35" s="368">
        <v>285</v>
      </c>
      <c r="BL35" s="368">
        <v>906</v>
      </c>
      <c r="BM35" s="368">
        <v>0</v>
      </c>
      <c r="BN35" s="373">
        <v>77</v>
      </c>
      <c r="BO35" s="476">
        <v>40</v>
      </c>
      <c r="BP35" s="477">
        <v>13</v>
      </c>
      <c r="BQ35" s="376" t="s">
        <v>189</v>
      </c>
      <c r="BR35" s="373">
        <v>35</v>
      </c>
      <c r="BS35" s="477">
        <v>3839</v>
      </c>
      <c r="BT35" s="441"/>
      <c r="BU35" s="441"/>
      <c r="BV35" s="441"/>
      <c r="BW35" s="441"/>
      <c r="BX35" s="376" t="s">
        <v>189</v>
      </c>
      <c r="BY35" s="368">
        <v>8755</v>
      </c>
      <c r="BZ35" s="368">
        <v>5968</v>
      </c>
      <c r="CA35" s="368">
        <v>1575</v>
      </c>
      <c r="CB35" s="368">
        <v>769</v>
      </c>
      <c r="CC35" s="368">
        <v>341</v>
      </c>
      <c r="CD35" s="368">
        <v>82</v>
      </c>
      <c r="CE35" s="368">
        <v>19</v>
      </c>
      <c r="CF35" s="368">
        <v>1</v>
      </c>
      <c r="CG35" s="368">
        <v>0</v>
      </c>
      <c r="CH35" s="368">
        <v>0</v>
      </c>
      <c r="CI35" s="368">
        <v>0</v>
      </c>
      <c r="CJ35" s="371">
        <v>0</v>
      </c>
      <c r="CK35" s="358"/>
      <c r="CL35" s="359"/>
      <c r="CM35" s="376" t="s">
        <v>189</v>
      </c>
      <c r="CN35" s="368">
        <v>524</v>
      </c>
      <c r="CO35" s="368">
        <v>118</v>
      </c>
      <c r="CP35" s="368">
        <v>85</v>
      </c>
      <c r="CQ35" s="368">
        <v>395591</v>
      </c>
      <c r="CR35" s="368">
        <v>155</v>
      </c>
      <c r="CS35" s="368">
        <v>9</v>
      </c>
      <c r="CT35" s="368">
        <v>4</v>
      </c>
      <c r="CU35" s="368">
        <v>9111</v>
      </c>
      <c r="CV35" s="369">
        <v>13</v>
      </c>
      <c r="CW35" s="376" t="s">
        <v>189</v>
      </c>
      <c r="CX35" s="368">
        <v>110</v>
      </c>
      <c r="CY35" s="368">
        <v>0</v>
      </c>
      <c r="CZ35" s="368">
        <v>199319</v>
      </c>
      <c r="DA35" s="368">
        <v>0</v>
      </c>
      <c r="DB35" s="368">
        <v>50039</v>
      </c>
      <c r="DC35" s="368">
        <v>152</v>
      </c>
      <c r="DD35" s="368">
        <v>0</v>
      </c>
      <c r="DE35" s="368">
        <v>1</v>
      </c>
      <c r="DF35" s="368">
        <v>0</v>
      </c>
      <c r="DG35" s="368">
        <v>49886</v>
      </c>
      <c r="DH35" s="368">
        <v>10987</v>
      </c>
      <c r="DI35" s="368">
        <v>14251</v>
      </c>
      <c r="DJ35" s="368">
        <v>3139</v>
      </c>
      <c r="DK35" s="368">
        <v>0</v>
      </c>
      <c r="DL35" s="368">
        <v>0</v>
      </c>
      <c r="DM35" s="369">
        <v>0</v>
      </c>
      <c r="DN35" s="376" t="s">
        <v>189</v>
      </c>
      <c r="DO35" s="363">
        <v>831</v>
      </c>
      <c r="DP35" s="368">
        <v>0</v>
      </c>
      <c r="DQ35" s="473">
        <v>7</v>
      </c>
      <c r="DR35" s="368">
        <v>143</v>
      </c>
      <c r="DS35" s="368">
        <v>183</v>
      </c>
      <c r="DT35" s="368">
        <v>25</v>
      </c>
      <c r="DU35" s="368">
        <v>326</v>
      </c>
      <c r="DV35" s="368">
        <v>0</v>
      </c>
      <c r="DW35" s="368">
        <v>0</v>
      </c>
      <c r="DX35" s="368">
        <v>0</v>
      </c>
      <c r="DY35" s="368">
        <v>0</v>
      </c>
      <c r="DZ35" s="368">
        <v>0</v>
      </c>
      <c r="EA35" s="369">
        <v>0</v>
      </c>
      <c r="EB35" s="442"/>
      <c r="EC35" s="376" t="s">
        <v>189</v>
      </c>
      <c r="ED35" s="370">
        <v>0</v>
      </c>
      <c r="EE35" s="368">
        <v>1346</v>
      </c>
      <c r="EF35" s="368">
        <v>4</v>
      </c>
      <c r="EG35" s="368">
        <v>282</v>
      </c>
      <c r="EH35" s="363">
        <v>0</v>
      </c>
      <c r="EI35" s="368">
        <v>3596</v>
      </c>
      <c r="EJ35" s="368">
        <v>13</v>
      </c>
      <c r="EK35" s="368">
        <v>1119</v>
      </c>
      <c r="EL35" s="368">
        <v>2</v>
      </c>
      <c r="EM35" s="368">
        <v>1368</v>
      </c>
      <c r="EN35" s="368">
        <v>6</v>
      </c>
      <c r="EO35" s="369">
        <v>888</v>
      </c>
      <c r="EP35" s="442"/>
      <c r="EQ35" s="376" t="s">
        <v>189</v>
      </c>
      <c r="ER35" s="368">
        <v>0</v>
      </c>
      <c r="ES35" s="368">
        <v>3</v>
      </c>
      <c r="ET35" s="368">
        <v>0</v>
      </c>
      <c r="EU35" s="368">
        <v>0</v>
      </c>
      <c r="EV35" s="368">
        <v>0</v>
      </c>
      <c r="EW35" s="369">
        <v>0</v>
      </c>
      <c r="EX35" s="442"/>
      <c r="EY35" s="376" t="s">
        <v>189</v>
      </c>
      <c r="EZ35" s="368">
        <f t="shared" si="17"/>
        <v>2</v>
      </c>
      <c r="FA35" s="368">
        <f t="shared" si="18"/>
        <v>6313</v>
      </c>
      <c r="FB35" s="368">
        <f t="shared" si="19"/>
        <v>23</v>
      </c>
      <c r="FC35" s="368">
        <f t="shared" si="20"/>
        <v>2289</v>
      </c>
      <c r="FD35" s="368">
        <v>0</v>
      </c>
      <c r="FE35" s="368">
        <v>328</v>
      </c>
      <c r="FF35" s="371">
        <v>143</v>
      </c>
      <c r="FG35" s="368">
        <v>296</v>
      </c>
      <c r="FH35" s="368">
        <v>10909</v>
      </c>
      <c r="FI35" s="369">
        <v>85282</v>
      </c>
      <c r="FJ35" s="358"/>
      <c r="FK35" s="442"/>
      <c r="FL35" s="359"/>
      <c r="FM35" s="376" t="s">
        <v>189</v>
      </c>
      <c r="FN35" s="363">
        <v>0</v>
      </c>
      <c r="FO35" s="368">
        <v>0</v>
      </c>
      <c r="FP35" s="371">
        <v>0</v>
      </c>
      <c r="FQ35" s="369">
        <v>0</v>
      </c>
    </row>
    <row r="36" spans="2:173" s="56" customFormat="1" ht="24.75" customHeight="1" thickTop="1" thickBot="1" x14ac:dyDescent="0.2">
      <c r="B36" s="51" t="s">
        <v>190</v>
      </c>
      <c r="C36" s="41">
        <f t="shared" ref="C36:AO36" si="21">SUM(C25:C35)</f>
        <v>34675</v>
      </c>
      <c r="D36" s="41">
        <f t="shared" si="21"/>
        <v>14700</v>
      </c>
      <c r="E36" s="41">
        <f t="shared" si="21"/>
        <v>49375</v>
      </c>
      <c r="F36" s="41">
        <f t="shared" si="21"/>
        <v>218368137</v>
      </c>
      <c r="G36" s="41">
        <f t="shared" si="21"/>
        <v>58523175</v>
      </c>
      <c r="H36" s="41">
        <f t="shared" si="21"/>
        <v>3357</v>
      </c>
      <c r="I36" s="41">
        <f>SUM(I25:I35)</f>
        <v>686620</v>
      </c>
      <c r="J36" s="42">
        <f t="shared" si="21"/>
        <v>159154985</v>
      </c>
      <c r="K36" s="51" t="s">
        <v>190</v>
      </c>
      <c r="L36" s="44">
        <f t="shared" si="21"/>
        <v>888</v>
      </c>
      <c r="M36" s="41">
        <f t="shared" si="21"/>
        <v>558</v>
      </c>
      <c r="N36" s="41">
        <f t="shared" si="21"/>
        <v>1446</v>
      </c>
      <c r="O36" s="41">
        <f t="shared" si="21"/>
        <v>843565</v>
      </c>
      <c r="P36" s="41">
        <f t="shared" si="21"/>
        <v>564628</v>
      </c>
      <c r="Q36" s="41">
        <f t="shared" si="21"/>
        <v>278937</v>
      </c>
      <c r="R36" s="41">
        <f t="shared" si="21"/>
        <v>6655</v>
      </c>
      <c r="S36" s="41">
        <f t="shared" si="21"/>
        <v>7373</v>
      </c>
      <c r="T36" s="41">
        <f t="shared" si="21"/>
        <v>14028</v>
      </c>
      <c r="U36" s="41">
        <f t="shared" si="21"/>
        <v>29972458</v>
      </c>
      <c r="V36" s="41">
        <f t="shared" si="21"/>
        <v>14711723</v>
      </c>
      <c r="W36" s="42">
        <f t="shared" si="21"/>
        <v>15260735</v>
      </c>
      <c r="X36" s="51" t="s">
        <v>190</v>
      </c>
      <c r="Y36" s="45">
        <f t="shared" si="21"/>
        <v>5</v>
      </c>
      <c r="Z36" s="41">
        <f t="shared" si="21"/>
        <v>6834</v>
      </c>
      <c r="AA36" s="41">
        <f t="shared" si="21"/>
        <v>43</v>
      </c>
      <c r="AB36" s="41">
        <f t="shared" si="21"/>
        <v>55605</v>
      </c>
      <c r="AC36" s="41">
        <f t="shared" si="21"/>
        <v>4493</v>
      </c>
      <c r="AD36" s="41">
        <f t="shared" si="21"/>
        <v>42226</v>
      </c>
      <c r="AE36" s="41">
        <f t="shared" si="21"/>
        <v>31552</v>
      </c>
      <c r="AF36" s="41">
        <f t="shared" si="21"/>
        <v>5339</v>
      </c>
      <c r="AG36" s="41">
        <f t="shared" si="21"/>
        <v>35216</v>
      </c>
      <c r="AH36" s="41">
        <f t="shared" si="21"/>
        <v>15038</v>
      </c>
      <c r="AI36" s="41">
        <f t="shared" si="21"/>
        <v>5011</v>
      </c>
      <c r="AJ36" s="41">
        <f t="shared" si="21"/>
        <v>15746</v>
      </c>
      <c r="AK36" s="41">
        <f t="shared" si="21"/>
        <v>369</v>
      </c>
      <c r="AL36" s="41">
        <f t="shared" si="21"/>
        <v>1661</v>
      </c>
      <c r="AM36" s="42">
        <f t="shared" si="21"/>
        <v>881</v>
      </c>
      <c r="AN36" s="129" t="s">
        <v>190</v>
      </c>
      <c r="AO36" s="282">
        <f t="shared" si="21"/>
        <v>563</v>
      </c>
      <c r="AP36" s="41">
        <f t="shared" ref="AP36:CD36" si="22">SUM(AP25:AP35)</f>
        <v>781</v>
      </c>
      <c r="AQ36" s="41">
        <f t="shared" si="22"/>
        <v>8</v>
      </c>
      <c r="AR36" s="41">
        <f t="shared" si="22"/>
        <v>7134</v>
      </c>
      <c r="AS36" s="41">
        <f t="shared" si="22"/>
        <v>3314</v>
      </c>
      <c r="AT36" s="41">
        <f t="shared" si="22"/>
        <v>3077</v>
      </c>
      <c r="AU36" s="41">
        <f t="shared" si="22"/>
        <v>4751</v>
      </c>
      <c r="AV36" s="41">
        <f t="shared" si="22"/>
        <v>2896</v>
      </c>
      <c r="AW36" s="41">
        <f t="shared" si="22"/>
        <v>733</v>
      </c>
      <c r="AX36" s="41">
        <f t="shared" si="22"/>
        <v>1910</v>
      </c>
      <c r="AY36" s="283">
        <f t="shared" si="22"/>
        <v>451</v>
      </c>
      <c r="AZ36" s="51" t="s">
        <v>190</v>
      </c>
      <c r="BA36" s="44">
        <f t="shared" si="22"/>
        <v>830</v>
      </c>
      <c r="BB36" s="41">
        <f t="shared" si="22"/>
        <v>326</v>
      </c>
      <c r="BC36" s="41">
        <f t="shared" si="22"/>
        <v>890</v>
      </c>
      <c r="BD36" s="41">
        <f t="shared" si="22"/>
        <v>570</v>
      </c>
      <c r="BE36" s="41">
        <f t="shared" si="22"/>
        <v>3</v>
      </c>
      <c r="BF36" s="41">
        <f t="shared" si="22"/>
        <v>1643</v>
      </c>
      <c r="BG36" s="41">
        <f t="shared" si="22"/>
        <v>1613712</v>
      </c>
      <c r="BH36" s="44">
        <f t="shared" si="22"/>
        <v>13</v>
      </c>
      <c r="BI36" s="41">
        <f t="shared" si="22"/>
        <v>13417</v>
      </c>
      <c r="BJ36" s="41">
        <f t="shared" si="22"/>
        <v>1419</v>
      </c>
      <c r="BK36" s="41">
        <f t="shared" si="22"/>
        <v>2111</v>
      </c>
      <c r="BL36" s="41">
        <f t="shared" si="22"/>
        <v>9619</v>
      </c>
      <c r="BM36" s="41">
        <f t="shared" si="22"/>
        <v>31</v>
      </c>
      <c r="BN36" s="41">
        <f t="shared" si="22"/>
        <v>882</v>
      </c>
      <c r="BO36" s="43">
        <f t="shared" ref="BO36" si="23">SUM(BO25:BO35)</f>
        <v>352</v>
      </c>
      <c r="BP36" s="42">
        <f t="shared" si="22"/>
        <v>469</v>
      </c>
      <c r="BQ36" s="51" t="s">
        <v>190</v>
      </c>
      <c r="BR36" s="41">
        <f t="shared" si="22"/>
        <v>316</v>
      </c>
      <c r="BS36" s="42">
        <f t="shared" si="22"/>
        <v>53641</v>
      </c>
      <c r="BT36" s="52"/>
      <c r="BU36" s="52"/>
      <c r="BV36" s="52"/>
      <c r="BW36" s="52"/>
      <c r="BX36" s="51" t="s">
        <v>190</v>
      </c>
      <c r="BY36" s="41">
        <f t="shared" si="22"/>
        <v>57858</v>
      </c>
      <c r="BZ36" s="41">
        <f t="shared" si="22"/>
        <v>37022</v>
      </c>
      <c r="CA36" s="41">
        <f t="shared" si="22"/>
        <v>11800</v>
      </c>
      <c r="CB36" s="41">
        <f t="shared" si="22"/>
        <v>5349</v>
      </c>
      <c r="CC36" s="41">
        <f t="shared" si="22"/>
        <v>2802</v>
      </c>
      <c r="CD36" s="41">
        <f t="shared" si="22"/>
        <v>730</v>
      </c>
      <c r="CE36" s="41">
        <f t="shared" ref="CE36:DV36" si="24">SUM(CE25:CE35)</f>
        <v>132</v>
      </c>
      <c r="CF36" s="41">
        <f t="shared" si="24"/>
        <v>17</v>
      </c>
      <c r="CG36" s="41">
        <f t="shared" si="24"/>
        <v>6</v>
      </c>
      <c r="CH36" s="41">
        <f t="shared" si="24"/>
        <v>0</v>
      </c>
      <c r="CI36" s="41">
        <f t="shared" si="24"/>
        <v>0</v>
      </c>
      <c r="CJ36" s="43">
        <f t="shared" si="24"/>
        <v>0</v>
      </c>
      <c r="CK36" s="53"/>
      <c r="CL36" s="54"/>
      <c r="CM36" s="51" t="s">
        <v>190</v>
      </c>
      <c r="CN36" s="41">
        <f t="shared" si="24"/>
        <v>3555</v>
      </c>
      <c r="CO36" s="41">
        <f t="shared" si="24"/>
        <v>641</v>
      </c>
      <c r="CP36" s="41">
        <f t="shared" si="24"/>
        <v>376</v>
      </c>
      <c r="CQ36" s="41">
        <f t="shared" si="24"/>
        <v>2048208</v>
      </c>
      <c r="CR36" s="41">
        <f t="shared" si="24"/>
        <v>779</v>
      </c>
      <c r="CS36" s="41">
        <f t="shared" si="24"/>
        <v>81</v>
      </c>
      <c r="CT36" s="41">
        <f t="shared" si="24"/>
        <v>26</v>
      </c>
      <c r="CU36" s="41">
        <f t="shared" si="24"/>
        <v>76880</v>
      </c>
      <c r="CV36" s="42">
        <f t="shared" si="24"/>
        <v>100</v>
      </c>
      <c r="CW36" s="51" t="s">
        <v>190</v>
      </c>
      <c r="CX36" s="41">
        <f t="shared" si="24"/>
        <v>1059</v>
      </c>
      <c r="CY36" s="41">
        <f t="shared" si="24"/>
        <v>5</v>
      </c>
      <c r="CZ36" s="41">
        <f t="shared" si="24"/>
        <v>10020103</v>
      </c>
      <c r="DA36" s="41">
        <f t="shared" si="24"/>
        <v>973350</v>
      </c>
      <c r="DB36" s="41">
        <f t="shared" si="24"/>
        <v>1780393</v>
      </c>
      <c r="DC36" s="41">
        <f>SUM(DC25:DC35)</f>
        <v>7097</v>
      </c>
      <c r="DD36" s="41">
        <f>SUM(DD25:DD35)</f>
        <v>0</v>
      </c>
      <c r="DE36" s="41">
        <f t="shared" si="24"/>
        <v>7204</v>
      </c>
      <c r="DF36" s="41">
        <f t="shared" si="24"/>
        <v>0</v>
      </c>
      <c r="DG36" s="41">
        <f t="shared" si="24"/>
        <v>1766092</v>
      </c>
      <c r="DH36" s="41">
        <f t="shared" si="24"/>
        <v>482111</v>
      </c>
      <c r="DI36" s="41">
        <f t="shared" si="24"/>
        <v>421663</v>
      </c>
      <c r="DJ36" s="43">
        <f t="shared" si="24"/>
        <v>101881</v>
      </c>
      <c r="DK36" s="43">
        <f>SUM(DK25:DK35)</f>
        <v>4</v>
      </c>
      <c r="DL36" s="43">
        <f>SUM(DL25:DL35)</f>
        <v>6</v>
      </c>
      <c r="DM36" s="42">
        <f>SUM(DM25:DM35)</f>
        <v>4200</v>
      </c>
      <c r="DN36" s="51" t="s">
        <v>190</v>
      </c>
      <c r="DO36" s="44">
        <f t="shared" si="24"/>
        <v>7897</v>
      </c>
      <c r="DP36" s="41">
        <f t="shared" ref="DP36:DQ36" si="25">SUM(DP25:DP35)</f>
        <v>0</v>
      </c>
      <c r="DQ36" s="41">
        <f t="shared" si="25"/>
        <v>60</v>
      </c>
      <c r="DR36" s="41">
        <f t="shared" si="24"/>
        <v>570</v>
      </c>
      <c r="DS36" s="41">
        <f t="shared" si="24"/>
        <v>2725</v>
      </c>
      <c r="DT36" s="41">
        <f t="shared" si="24"/>
        <v>174</v>
      </c>
      <c r="DU36" s="41">
        <f t="shared" si="24"/>
        <v>1910</v>
      </c>
      <c r="DV36" s="41">
        <f t="shared" si="24"/>
        <v>0</v>
      </c>
      <c r="DW36" s="41">
        <f>SUM(DW25:DW35)</f>
        <v>0</v>
      </c>
      <c r="DX36" s="41">
        <f>SUM(DX25:DX35)</f>
        <v>0</v>
      </c>
      <c r="DY36" s="41">
        <f>SUM(DY25:DY35)</f>
        <v>0</v>
      </c>
      <c r="DZ36" s="41">
        <f>SUM(DZ25:DZ35)</f>
        <v>0</v>
      </c>
      <c r="EA36" s="42">
        <f>SUM(EA25:EA35)</f>
        <v>0</v>
      </c>
      <c r="EB36" s="52"/>
      <c r="EC36" s="51" t="s">
        <v>190</v>
      </c>
      <c r="ED36" s="45">
        <f t="shared" ref="ED36:EK36" si="26">SUM(ED25:ED35)</f>
        <v>3</v>
      </c>
      <c r="EE36" s="41">
        <f t="shared" si="26"/>
        <v>5545</v>
      </c>
      <c r="EF36" s="41">
        <f t="shared" si="26"/>
        <v>66</v>
      </c>
      <c r="EG36" s="41">
        <f t="shared" si="26"/>
        <v>1632</v>
      </c>
      <c r="EH36" s="44">
        <f t="shared" si="26"/>
        <v>11</v>
      </c>
      <c r="EI36" s="41">
        <f t="shared" si="26"/>
        <v>17622</v>
      </c>
      <c r="EJ36" s="41">
        <f t="shared" si="26"/>
        <v>257</v>
      </c>
      <c r="EK36" s="41">
        <f t="shared" si="26"/>
        <v>6432</v>
      </c>
      <c r="EL36" s="41">
        <f t="shared" ref="EL36:EW36" si="27">SUM(EL25:EL35)</f>
        <v>5</v>
      </c>
      <c r="EM36" s="41">
        <f t="shared" si="27"/>
        <v>6448</v>
      </c>
      <c r="EN36" s="41">
        <f t="shared" si="27"/>
        <v>86</v>
      </c>
      <c r="EO36" s="42">
        <f t="shared" si="27"/>
        <v>5189</v>
      </c>
      <c r="EP36" s="52"/>
      <c r="EQ36" s="51" t="s">
        <v>190</v>
      </c>
      <c r="ER36" s="41">
        <f t="shared" si="27"/>
        <v>0</v>
      </c>
      <c r="ES36" s="41">
        <f t="shared" si="27"/>
        <v>31</v>
      </c>
      <c r="ET36" s="41">
        <f t="shared" si="27"/>
        <v>0</v>
      </c>
      <c r="EU36" s="41">
        <f t="shared" si="27"/>
        <v>5</v>
      </c>
      <c r="EV36" s="41">
        <f t="shared" si="27"/>
        <v>0</v>
      </c>
      <c r="EW36" s="42">
        <f t="shared" si="27"/>
        <v>0</v>
      </c>
      <c r="EX36" s="52"/>
      <c r="EY36" s="51" t="s">
        <v>190</v>
      </c>
      <c r="EZ36" s="41">
        <f t="shared" ref="EZ36:FI36" si="28">SUM(EZ25:EZ35)</f>
        <v>19</v>
      </c>
      <c r="FA36" s="41">
        <f t="shared" si="28"/>
        <v>29646</v>
      </c>
      <c r="FB36" s="41">
        <f t="shared" si="28"/>
        <v>409</v>
      </c>
      <c r="FC36" s="41">
        <f t="shared" si="28"/>
        <v>13258</v>
      </c>
      <c r="FD36" s="41">
        <f t="shared" si="28"/>
        <v>0</v>
      </c>
      <c r="FE36" s="41">
        <f t="shared" si="28"/>
        <v>2454</v>
      </c>
      <c r="FF36" s="43">
        <f t="shared" si="28"/>
        <v>464</v>
      </c>
      <c r="FG36" s="41">
        <f t="shared" si="28"/>
        <v>1818</v>
      </c>
      <c r="FH36" s="41">
        <f t="shared" si="28"/>
        <v>61404</v>
      </c>
      <c r="FI36" s="42">
        <f t="shared" si="28"/>
        <v>435473</v>
      </c>
      <c r="FJ36" s="53"/>
      <c r="FK36" s="52"/>
      <c r="FL36" s="54"/>
      <c r="FM36" s="51" t="s">
        <v>190</v>
      </c>
      <c r="FN36" s="44">
        <f>SUM(FN25:FN35)</f>
        <v>0</v>
      </c>
      <c r="FO36" s="41">
        <f>SUM(FO25:FO35)</f>
        <v>0</v>
      </c>
      <c r="FP36" s="43">
        <f>SUM(FP25:FP35)</f>
        <v>0</v>
      </c>
      <c r="FQ36" s="42">
        <f>SUM(FQ25:FQ35)</f>
        <v>0</v>
      </c>
    </row>
    <row r="37" spans="2:173" s="56" customFormat="1" ht="24.75" customHeight="1" thickTop="1" thickBot="1" x14ac:dyDescent="0.2">
      <c r="B37" s="51" t="s">
        <v>191</v>
      </c>
      <c r="C37" s="41">
        <f t="shared" ref="C37:AO37" si="29">SUM(C24,C36)</f>
        <v>320493</v>
      </c>
      <c r="D37" s="41">
        <f t="shared" si="29"/>
        <v>118903</v>
      </c>
      <c r="E37" s="41">
        <f t="shared" si="29"/>
        <v>439396</v>
      </c>
      <c r="F37" s="41">
        <f t="shared" si="29"/>
        <v>2021249299</v>
      </c>
      <c r="G37" s="41">
        <f t="shared" si="29"/>
        <v>537991327</v>
      </c>
      <c r="H37" s="41">
        <f t="shared" si="29"/>
        <v>16774</v>
      </c>
      <c r="I37" s="41">
        <f>SUM(I24,I36)</f>
        <v>5858575</v>
      </c>
      <c r="J37" s="42">
        <f t="shared" si="29"/>
        <v>1477382623</v>
      </c>
      <c r="K37" s="51" t="s">
        <v>191</v>
      </c>
      <c r="L37" s="44">
        <f t="shared" si="29"/>
        <v>7240</v>
      </c>
      <c r="M37" s="41">
        <f t="shared" si="29"/>
        <v>4412</v>
      </c>
      <c r="N37" s="41">
        <f t="shared" si="29"/>
        <v>11652</v>
      </c>
      <c r="O37" s="41">
        <f t="shared" si="29"/>
        <v>6736631</v>
      </c>
      <c r="P37" s="41">
        <f t="shared" si="29"/>
        <v>4541617</v>
      </c>
      <c r="Q37" s="41">
        <f t="shared" si="29"/>
        <v>2195014</v>
      </c>
      <c r="R37" s="41">
        <f t="shared" si="29"/>
        <v>51968</v>
      </c>
      <c r="S37" s="41">
        <f t="shared" si="29"/>
        <v>66549</v>
      </c>
      <c r="T37" s="41">
        <f t="shared" si="29"/>
        <v>118517</v>
      </c>
      <c r="U37" s="41">
        <f t="shared" si="29"/>
        <v>260559257</v>
      </c>
      <c r="V37" s="41">
        <f t="shared" si="29"/>
        <v>125171097</v>
      </c>
      <c r="W37" s="42">
        <f t="shared" si="29"/>
        <v>135388160</v>
      </c>
      <c r="X37" s="51" t="s">
        <v>191</v>
      </c>
      <c r="Y37" s="45">
        <f t="shared" si="29"/>
        <v>52</v>
      </c>
      <c r="Z37" s="41">
        <f t="shared" si="29"/>
        <v>56412</v>
      </c>
      <c r="AA37" s="41">
        <f>SUM(AA24,AA36)</f>
        <v>398</v>
      </c>
      <c r="AB37" s="41">
        <f t="shared" si="29"/>
        <v>500914</v>
      </c>
      <c r="AC37" s="41">
        <f t="shared" si="29"/>
        <v>40988</v>
      </c>
      <c r="AD37" s="41">
        <f t="shared" si="29"/>
        <v>379108</v>
      </c>
      <c r="AE37" s="41">
        <f t="shared" si="29"/>
        <v>287790</v>
      </c>
      <c r="AF37" s="41">
        <f t="shared" si="29"/>
        <v>48873</v>
      </c>
      <c r="AG37" s="41">
        <f t="shared" si="29"/>
        <v>316657</v>
      </c>
      <c r="AH37" s="41">
        <f t="shared" si="29"/>
        <v>128158</v>
      </c>
      <c r="AI37" s="41">
        <f t="shared" si="29"/>
        <v>43659</v>
      </c>
      <c r="AJ37" s="41">
        <f t="shared" si="29"/>
        <v>136813</v>
      </c>
      <c r="AK37" s="41">
        <f t="shared" si="29"/>
        <v>2439</v>
      </c>
      <c r="AL37" s="41">
        <f t="shared" si="29"/>
        <v>14057</v>
      </c>
      <c r="AM37" s="42">
        <f t="shared" si="29"/>
        <v>7812</v>
      </c>
      <c r="AN37" s="129" t="s">
        <v>191</v>
      </c>
      <c r="AO37" s="282">
        <f t="shared" si="29"/>
        <v>4072</v>
      </c>
      <c r="AP37" s="41">
        <f t="shared" ref="AP37:CD37" si="30">SUM(AP24,AP36)</f>
        <v>7265</v>
      </c>
      <c r="AQ37" s="41">
        <f t="shared" si="30"/>
        <v>99</v>
      </c>
      <c r="AR37" s="41">
        <f t="shared" si="30"/>
        <v>65565</v>
      </c>
      <c r="AS37" s="41">
        <f t="shared" si="30"/>
        <v>30388</v>
      </c>
      <c r="AT37" s="41">
        <f t="shared" si="30"/>
        <v>26585</v>
      </c>
      <c r="AU37" s="41">
        <f t="shared" si="30"/>
        <v>40705</v>
      </c>
      <c r="AV37" s="41">
        <f t="shared" si="30"/>
        <v>25191</v>
      </c>
      <c r="AW37" s="41">
        <f t="shared" si="30"/>
        <v>5269</v>
      </c>
      <c r="AX37" s="41">
        <f t="shared" si="30"/>
        <v>11603</v>
      </c>
      <c r="AY37" s="283">
        <f t="shared" si="30"/>
        <v>3783</v>
      </c>
      <c r="AZ37" s="51" t="s">
        <v>191</v>
      </c>
      <c r="BA37" s="44">
        <f t="shared" si="30"/>
        <v>7166</v>
      </c>
      <c r="BB37" s="41">
        <f t="shared" si="30"/>
        <v>3222</v>
      </c>
      <c r="BC37" s="41">
        <f t="shared" si="30"/>
        <v>7467</v>
      </c>
      <c r="BD37" s="41">
        <f t="shared" si="30"/>
        <v>4755</v>
      </c>
      <c r="BE37" s="41">
        <f t="shared" si="30"/>
        <v>12</v>
      </c>
      <c r="BF37" s="41">
        <f t="shared" si="30"/>
        <v>10720</v>
      </c>
      <c r="BG37" s="41">
        <f t="shared" si="30"/>
        <v>9301342</v>
      </c>
      <c r="BH37" s="44">
        <f t="shared" si="30"/>
        <v>99</v>
      </c>
      <c r="BI37" s="41">
        <f t="shared" si="30"/>
        <v>114783</v>
      </c>
      <c r="BJ37" s="41">
        <f t="shared" si="30"/>
        <v>8866</v>
      </c>
      <c r="BK37" s="41">
        <f t="shared" si="30"/>
        <v>24486</v>
      </c>
      <c r="BL37" s="41">
        <f t="shared" si="30"/>
        <v>91474</v>
      </c>
      <c r="BM37" s="41">
        <f t="shared" si="30"/>
        <v>460</v>
      </c>
      <c r="BN37" s="41">
        <f t="shared" si="30"/>
        <v>7000</v>
      </c>
      <c r="BO37" s="43">
        <f t="shared" ref="BO37" si="31">SUM(BO24,BO36)</f>
        <v>2829</v>
      </c>
      <c r="BP37" s="42">
        <f t="shared" si="30"/>
        <v>3959</v>
      </c>
      <c r="BQ37" s="51" t="s">
        <v>191</v>
      </c>
      <c r="BR37" s="41">
        <f t="shared" si="30"/>
        <v>2470</v>
      </c>
      <c r="BS37" s="42">
        <f t="shared" si="30"/>
        <v>566815</v>
      </c>
      <c r="BT37" s="52"/>
      <c r="BU37" s="52"/>
      <c r="BV37" s="52"/>
      <c r="BW37" s="52"/>
      <c r="BX37" s="51" t="s">
        <v>191</v>
      </c>
      <c r="BY37" s="41">
        <f t="shared" si="30"/>
        <v>519589</v>
      </c>
      <c r="BZ37" s="41">
        <f t="shared" si="30"/>
        <v>335299</v>
      </c>
      <c r="CA37" s="41">
        <f t="shared" si="30"/>
        <v>100941</v>
      </c>
      <c r="CB37" s="41">
        <f t="shared" si="30"/>
        <v>49202</v>
      </c>
      <c r="CC37" s="41">
        <f t="shared" si="30"/>
        <v>26238</v>
      </c>
      <c r="CD37" s="41">
        <f t="shared" si="30"/>
        <v>6523</v>
      </c>
      <c r="CE37" s="41">
        <f t="shared" ref="CE37:DV37" si="32">SUM(CE24,CE36)</f>
        <v>1138</v>
      </c>
      <c r="CF37" s="41">
        <f t="shared" si="32"/>
        <v>191</v>
      </c>
      <c r="CG37" s="41">
        <f t="shared" si="32"/>
        <v>45</v>
      </c>
      <c r="CH37" s="41">
        <f t="shared" si="32"/>
        <v>10</v>
      </c>
      <c r="CI37" s="41">
        <f t="shared" si="32"/>
        <v>2</v>
      </c>
      <c r="CJ37" s="43">
        <f t="shared" si="32"/>
        <v>0</v>
      </c>
      <c r="CK37" s="53"/>
      <c r="CL37" s="54"/>
      <c r="CM37" s="51" t="s">
        <v>191</v>
      </c>
      <c r="CN37" s="41">
        <f t="shared" si="32"/>
        <v>28283</v>
      </c>
      <c r="CO37" s="41">
        <f t="shared" si="32"/>
        <v>4285</v>
      </c>
      <c r="CP37" s="41">
        <f t="shared" si="32"/>
        <v>1479</v>
      </c>
      <c r="CQ37" s="41">
        <f t="shared" si="32"/>
        <v>11832849</v>
      </c>
      <c r="CR37" s="41">
        <f t="shared" si="32"/>
        <v>4980</v>
      </c>
      <c r="CS37" s="41">
        <f t="shared" si="32"/>
        <v>621</v>
      </c>
      <c r="CT37" s="41">
        <f t="shared" si="32"/>
        <v>126</v>
      </c>
      <c r="CU37" s="41">
        <f t="shared" si="32"/>
        <v>544595</v>
      </c>
      <c r="CV37" s="42">
        <f t="shared" si="32"/>
        <v>710</v>
      </c>
      <c r="CW37" s="51" t="s">
        <v>191</v>
      </c>
      <c r="CX37" s="41">
        <f t="shared" si="32"/>
        <v>7359</v>
      </c>
      <c r="CY37" s="41">
        <f t="shared" si="32"/>
        <v>50</v>
      </c>
      <c r="CZ37" s="41">
        <f t="shared" si="32"/>
        <v>44861929</v>
      </c>
      <c r="DA37" s="41">
        <f t="shared" si="32"/>
        <v>9272834</v>
      </c>
      <c r="DB37" s="41">
        <f t="shared" si="32"/>
        <v>7791141</v>
      </c>
      <c r="DC37" s="41">
        <f>SUM(DC24,DC36)</f>
        <v>43189</v>
      </c>
      <c r="DD37" s="41">
        <f>SUM(DD24,DD36)</f>
        <v>4</v>
      </c>
      <c r="DE37" s="41">
        <f t="shared" si="32"/>
        <v>100294</v>
      </c>
      <c r="DF37" s="41">
        <f t="shared" si="32"/>
        <v>0</v>
      </c>
      <c r="DG37" s="41">
        <f t="shared" si="32"/>
        <v>7647966</v>
      </c>
      <c r="DH37" s="41">
        <f t="shared" si="32"/>
        <v>1694243</v>
      </c>
      <c r="DI37" s="41">
        <f t="shared" si="32"/>
        <v>2003002</v>
      </c>
      <c r="DJ37" s="43">
        <f t="shared" si="32"/>
        <v>444630</v>
      </c>
      <c r="DK37" s="43">
        <f>SUM(DK24,DK36)</f>
        <v>19</v>
      </c>
      <c r="DL37" s="43">
        <f>SUM(DL24,DL36)</f>
        <v>26</v>
      </c>
      <c r="DM37" s="42">
        <f>SUM(DM24,DM36)</f>
        <v>37300</v>
      </c>
      <c r="DN37" s="51" t="s">
        <v>191</v>
      </c>
      <c r="DO37" s="44">
        <f t="shared" si="32"/>
        <v>66736</v>
      </c>
      <c r="DP37" s="41">
        <f t="shared" ref="DP37:DQ37" si="33">SUM(DP24,DP36)</f>
        <v>0</v>
      </c>
      <c r="DQ37" s="41">
        <f t="shared" si="33"/>
        <v>318</v>
      </c>
      <c r="DR37" s="41">
        <f t="shared" si="32"/>
        <v>4012</v>
      </c>
      <c r="DS37" s="41">
        <f t="shared" si="32"/>
        <v>26073</v>
      </c>
      <c r="DT37" s="41">
        <f t="shared" si="32"/>
        <v>950</v>
      </c>
      <c r="DU37" s="41">
        <f t="shared" si="32"/>
        <v>15213</v>
      </c>
      <c r="DV37" s="41">
        <f t="shared" si="32"/>
        <v>0</v>
      </c>
      <c r="DW37" s="41">
        <f>SUM(DW24,DW36)</f>
        <v>0</v>
      </c>
      <c r="DX37" s="41">
        <f>SUM(DX24,DX36)</f>
        <v>18</v>
      </c>
      <c r="DY37" s="41">
        <f>SUM(DY24,DY36)</f>
        <v>0</v>
      </c>
      <c r="DZ37" s="41">
        <f>SUM(DZ24,DZ36)</f>
        <v>0</v>
      </c>
      <c r="EA37" s="42">
        <f>SUM(EA24,EA36)</f>
        <v>0</v>
      </c>
      <c r="EB37" s="52"/>
      <c r="EC37" s="51" t="s">
        <v>191</v>
      </c>
      <c r="ED37" s="45">
        <f t="shared" ref="ED37:EK37" si="34">SUM(ED24,ED36)</f>
        <v>16</v>
      </c>
      <c r="EE37" s="41">
        <f t="shared" si="34"/>
        <v>41253</v>
      </c>
      <c r="EF37" s="41">
        <f t="shared" si="34"/>
        <v>382</v>
      </c>
      <c r="EG37" s="41">
        <f t="shared" si="34"/>
        <v>10095</v>
      </c>
      <c r="EH37" s="44">
        <f t="shared" si="34"/>
        <v>46</v>
      </c>
      <c r="EI37" s="41">
        <f t="shared" si="34"/>
        <v>133775</v>
      </c>
      <c r="EJ37" s="41">
        <f t="shared" si="34"/>
        <v>1479</v>
      </c>
      <c r="EK37" s="41">
        <f t="shared" si="34"/>
        <v>39226</v>
      </c>
      <c r="EL37" s="41">
        <f t="shared" ref="EL37:EW37" si="35">SUM(EL24,EL36)</f>
        <v>38</v>
      </c>
      <c r="EM37" s="41">
        <f t="shared" si="35"/>
        <v>46386</v>
      </c>
      <c r="EN37" s="41">
        <f t="shared" si="35"/>
        <v>582</v>
      </c>
      <c r="EO37" s="42">
        <f t="shared" si="35"/>
        <v>27931</v>
      </c>
      <c r="EP37" s="52"/>
      <c r="EQ37" s="51" t="s">
        <v>191</v>
      </c>
      <c r="ER37" s="41">
        <f t="shared" si="35"/>
        <v>0</v>
      </c>
      <c r="ES37" s="41">
        <f t="shared" si="35"/>
        <v>375</v>
      </c>
      <c r="ET37" s="41">
        <f t="shared" si="35"/>
        <v>17</v>
      </c>
      <c r="EU37" s="41">
        <f t="shared" si="35"/>
        <v>41</v>
      </c>
      <c r="EV37" s="41">
        <f t="shared" si="35"/>
        <v>0</v>
      </c>
      <c r="EW37" s="42">
        <f t="shared" si="35"/>
        <v>1</v>
      </c>
      <c r="EX37" s="52"/>
      <c r="EY37" s="51" t="s">
        <v>191</v>
      </c>
      <c r="EZ37" s="41">
        <f t="shared" ref="EZ37:FI37" si="36">SUM(EZ24,EZ36)</f>
        <v>101</v>
      </c>
      <c r="FA37" s="41">
        <f t="shared" si="36"/>
        <v>221789</v>
      </c>
      <c r="FB37" s="41">
        <f t="shared" si="36"/>
        <v>2460</v>
      </c>
      <c r="FC37" s="41">
        <f t="shared" si="36"/>
        <v>77293</v>
      </c>
      <c r="FD37" s="41">
        <f t="shared" si="36"/>
        <v>0</v>
      </c>
      <c r="FE37" s="41">
        <f t="shared" si="36"/>
        <v>19108</v>
      </c>
      <c r="FF37" s="43">
        <f t="shared" si="36"/>
        <v>2180</v>
      </c>
      <c r="FG37" s="41">
        <f t="shared" si="36"/>
        <v>15042</v>
      </c>
      <c r="FH37" s="41">
        <f t="shared" si="36"/>
        <v>451293</v>
      </c>
      <c r="FI37" s="42">
        <f t="shared" si="36"/>
        <v>3162117</v>
      </c>
      <c r="FJ37" s="53"/>
      <c r="FK37" s="52"/>
      <c r="FL37" s="54"/>
      <c r="FM37" s="51" t="s">
        <v>191</v>
      </c>
      <c r="FN37" s="44">
        <f>SUM(FN24,FN36)</f>
        <v>131</v>
      </c>
      <c r="FO37" s="41">
        <f>SUM(FO24,FO36)</f>
        <v>0</v>
      </c>
      <c r="FP37" s="43">
        <f>SUM(FP24,FP36)</f>
        <v>0</v>
      </c>
      <c r="FQ37" s="42">
        <f>SUM(FQ24,FQ36)</f>
        <v>0</v>
      </c>
    </row>
    <row r="38" spans="2:173" s="56" customFormat="1" ht="24.75" customHeight="1" thickTop="1" thickBot="1" x14ac:dyDescent="0.2">
      <c r="B38" s="55" t="s">
        <v>192</v>
      </c>
      <c r="C38" s="46">
        <f t="shared" ref="C38:AO38" si="37">SUM(C9,C37)</f>
        <v>875316</v>
      </c>
      <c r="D38" s="46">
        <f t="shared" si="37"/>
        <v>132831</v>
      </c>
      <c r="E38" s="46">
        <f t="shared" si="37"/>
        <v>1008147</v>
      </c>
      <c r="F38" s="46">
        <f t="shared" si="37"/>
        <v>4825562218</v>
      </c>
      <c r="G38" s="46">
        <f t="shared" si="37"/>
        <v>1244003969</v>
      </c>
      <c r="H38" s="46">
        <f t="shared" si="37"/>
        <v>82159</v>
      </c>
      <c r="I38" s="46">
        <f>SUM(I9,I37)</f>
        <v>13477748</v>
      </c>
      <c r="J38" s="47">
        <f t="shared" si="37"/>
        <v>3567998342</v>
      </c>
      <c r="K38" s="55" t="s">
        <v>192</v>
      </c>
      <c r="L38" s="49">
        <f t="shared" si="37"/>
        <v>19678</v>
      </c>
      <c r="M38" s="46">
        <f t="shared" si="37"/>
        <v>4938</v>
      </c>
      <c r="N38" s="46">
        <f t="shared" si="37"/>
        <v>24616</v>
      </c>
      <c r="O38" s="46">
        <f t="shared" si="37"/>
        <v>14324864</v>
      </c>
      <c r="P38" s="46">
        <f t="shared" si="37"/>
        <v>9549673</v>
      </c>
      <c r="Q38" s="46">
        <f t="shared" si="37"/>
        <v>4775191</v>
      </c>
      <c r="R38" s="46">
        <f t="shared" si="37"/>
        <v>171033</v>
      </c>
      <c r="S38" s="46">
        <f t="shared" si="37"/>
        <v>73780</v>
      </c>
      <c r="T38" s="46">
        <f t="shared" si="37"/>
        <v>244813</v>
      </c>
      <c r="U38" s="46">
        <f t="shared" si="37"/>
        <v>518182158</v>
      </c>
      <c r="V38" s="46">
        <f t="shared" si="37"/>
        <v>254360124</v>
      </c>
      <c r="W38" s="47">
        <f t="shared" si="37"/>
        <v>263822034</v>
      </c>
      <c r="X38" s="55" t="s">
        <v>192</v>
      </c>
      <c r="Y38" s="50">
        <f t="shared" si="37"/>
        <v>106</v>
      </c>
      <c r="Z38" s="46">
        <f t="shared" si="37"/>
        <v>134606</v>
      </c>
      <c r="AA38" s="46">
        <f>SUM(AA9,AA37)</f>
        <v>1039</v>
      </c>
      <c r="AB38" s="46">
        <f t="shared" si="37"/>
        <v>1128006</v>
      </c>
      <c r="AC38" s="46">
        <f t="shared" si="37"/>
        <v>97426</v>
      </c>
      <c r="AD38" s="46">
        <f t="shared" si="37"/>
        <v>823615</v>
      </c>
      <c r="AE38" s="46">
        <f t="shared" si="37"/>
        <v>620194</v>
      </c>
      <c r="AF38" s="46">
        <f t="shared" si="37"/>
        <v>102338</v>
      </c>
      <c r="AG38" s="46">
        <f t="shared" si="37"/>
        <v>680684</v>
      </c>
      <c r="AH38" s="46">
        <f t="shared" si="37"/>
        <v>272889</v>
      </c>
      <c r="AI38" s="46">
        <f t="shared" si="37"/>
        <v>89718</v>
      </c>
      <c r="AJ38" s="46">
        <f t="shared" si="37"/>
        <v>281227</v>
      </c>
      <c r="AK38" s="46">
        <f t="shared" si="37"/>
        <v>4112</v>
      </c>
      <c r="AL38" s="46">
        <f t="shared" si="37"/>
        <v>31246</v>
      </c>
      <c r="AM38" s="47">
        <f t="shared" si="37"/>
        <v>17001</v>
      </c>
      <c r="AN38" s="130" t="s">
        <v>192</v>
      </c>
      <c r="AO38" s="284">
        <f t="shared" si="37"/>
        <v>9258</v>
      </c>
      <c r="AP38" s="46">
        <f t="shared" ref="AP38:CD38" si="38">SUM(AP9,AP37)</f>
        <v>15921</v>
      </c>
      <c r="AQ38" s="46">
        <f t="shared" si="38"/>
        <v>297</v>
      </c>
      <c r="AR38" s="46">
        <f t="shared" si="38"/>
        <v>134596</v>
      </c>
      <c r="AS38" s="46">
        <f t="shared" si="38"/>
        <v>56081</v>
      </c>
      <c r="AT38" s="46">
        <f t="shared" si="38"/>
        <v>52266</v>
      </c>
      <c r="AU38" s="46">
        <f t="shared" si="38"/>
        <v>83383</v>
      </c>
      <c r="AV38" s="46">
        <f t="shared" si="38"/>
        <v>51289</v>
      </c>
      <c r="AW38" s="46">
        <f t="shared" si="38"/>
        <v>12798</v>
      </c>
      <c r="AX38" s="46">
        <f t="shared" si="38"/>
        <v>23092</v>
      </c>
      <c r="AY38" s="285">
        <f t="shared" si="38"/>
        <v>7823</v>
      </c>
      <c r="AZ38" s="55" t="s">
        <v>192</v>
      </c>
      <c r="BA38" s="49">
        <f t="shared" si="38"/>
        <v>15995</v>
      </c>
      <c r="BB38" s="46">
        <f t="shared" si="38"/>
        <v>7473</v>
      </c>
      <c r="BC38" s="46">
        <f t="shared" si="38"/>
        <v>16666</v>
      </c>
      <c r="BD38" s="46">
        <f t="shared" si="38"/>
        <v>9868</v>
      </c>
      <c r="BE38" s="46">
        <f t="shared" si="38"/>
        <v>41</v>
      </c>
      <c r="BF38" s="46">
        <f t="shared" si="38"/>
        <v>23769</v>
      </c>
      <c r="BG38" s="46">
        <f t="shared" si="38"/>
        <v>34643407</v>
      </c>
      <c r="BH38" s="49">
        <f t="shared" si="38"/>
        <v>449</v>
      </c>
      <c r="BI38" s="46">
        <f t="shared" si="38"/>
        <v>680428</v>
      </c>
      <c r="BJ38" s="46">
        <f t="shared" si="38"/>
        <v>21915</v>
      </c>
      <c r="BK38" s="46">
        <f t="shared" si="38"/>
        <v>44061</v>
      </c>
      <c r="BL38" s="46">
        <f t="shared" si="38"/>
        <v>230054</v>
      </c>
      <c r="BM38" s="46">
        <f t="shared" si="38"/>
        <v>1470</v>
      </c>
      <c r="BN38" s="46">
        <f t="shared" si="38"/>
        <v>12250</v>
      </c>
      <c r="BO38" s="48">
        <f t="shared" ref="BO38" si="39">SUM(BO9,BO37)</f>
        <v>9504</v>
      </c>
      <c r="BP38" s="47">
        <f t="shared" si="38"/>
        <v>10807</v>
      </c>
      <c r="BQ38" s="55" t="s">
        <v>192</v>
      </c>
      <c r="BR38" s="46">
        <f t="shared" si="38"/>
        <v>5961</v>
      </c>
      <c r="BS38" s="47">
        <f t="shared" si="38"/>
        <v>1622098</v>
      </c>
      <c r="BT38" s="52"/>
      <c r="BU38" s="52"/>
      <c r="BV38" s="52"/>
      <c r="BW38" s="52"/>
      <c r="BX38" s="55" t="s">
        <v>192</v>
      </c>
      <c r="BY38" s="46">
        <f t="shared" si="38"/>
        <v>1175814</v>
      </c>
      <c r="BZ38" s="46">
        <f t="shared" si="38"/>
        <v>798691</v>
      </c>
      <c r="CA38" s="46">
        <f t="shared" si="38"/>
        <v>208027</v>
      </c>
      <c r="CB38" s="46">
        <f t="shared" si="38"/>
        <v>102228</v>
      </c>
      <c r="CC38" s="46">
        <f t="shared" si="38"/>
        <v>51862</v>
      </c>
      <c r="CD38" s="46">
        <f t="shared" si="38"/>
        <v>12489</v>
      </c>
      <c r="CE38" s="46">
        <f t="shared" ref="CE38:DV38" si="40">SUM(CE9,CE37)</f>
        <v>2076</v>
      </c>
      <c r="CF38" s="46">
        <f t="shared" si="40"/>
        <v>342</v>
      </c>
      <c r="CG38" s="46">
        <f t="shared" si="40"/>
        <v>76</v>
      </c>
      <c r="CH38" s="46">
        <f t="shared" si="40"/>
        <v>17</v>
      </c>
      <c r="CI38" s="46">
        <f t="shared" si="40"/>
        <v>4</v>
      </c>
      <c r="CJ38" s="48">
        <f t="shared" si="40"/>
        <v>2</v>
      </c>
      <c r="CK38" s="53"/>
      <c r="CL38" s="54"/>
      <c r="CM38" s="55" t="s">
        <v>192</v>
      </c>
      <c r="CN38" s="46">
        <f t="shared" si="40"/>
        <v>70607</v>
      </c>
      <c r="CO38" s="46">
        <f t="shared" si="40"/>
        <v>10637</v>
      </c>
      <c r="CP38" s="46">
        <f t="shared" si="40"/>
        <v>3381</v>
      </c>
      <c r="CQ38" s="46">
        <f t="shared" si="40"/>
        <v>30121522</v>
      </c>
      <c r="CR38" s="46">
        <f t="shared" si="40"/>
        <v>12336</v>
      </c>
      <c r="CS38" s="46">
        <f t="shared" si="40"/>
        <v>1321</v>
      </c>
      <c r="CT38" s="46">
        <f t="shared" si="40"/>
        <v>275</v>
      </c>
      <c r="CU38" s="46">
        <f t="shared" si="40"/>
        <v>1170278</v>
      </c>
      <c r="CV38" s="47">
        <f t="shared" si="40"/>
        <v>1523</v>
      </c>
      <c r="CW38" s="55" t="s">
        <v>192</v>
      </c>
      <c r="CX38" s="46">
        <f t="shared" si="40"/>
        <v>23485</v>
      </c>
      <c r="CY38" s="46">
        <f t="shared" si="40"/>
        <v>177</v>
      </c>
      <c r="CZ38" s="46">
        <f t="shared" si="40"/>
        <v>285131920</v>
      </c>
      <c r="DA38" s="46">
        <f t="shared" si="40"/>
        <v>34118817</v>
      </c>
      <c r="DB38" s="46">
        <f t="shared" si="40"/>
        <v>33184586</v>
      </c>
      <c r="DC38" s="46">
        <f>SUM(DC9,DC37)</f>
        <v>110762</v>
      </c>
      <c r="DD38" s="46">
        <f>SUM(DD9,DD37)</f>
        <v>4</v>
      </c>
      <c r="DE38" s="46">
        <f t="shared" si="40"/>
        <v>231244</v>
      </c>
      <c r="DF38" s="46">
        <f t="shared" si="40"/>
        <v>0</v>
      </c>
      <c r="DG38" s="46">
        <f t="shared" si="40"/>
        <v>32849883</v>
      </c>
      <c r="DH38" s="46">
        <f t="shared" si="40"/>
        <v>5676417</v>
      </c>
      <c r="DI38" s="46">
        <f t="shared" si="40"/>
        <v>8388174</v>
      </c>
      <c r="DJ38" s="48">
        <f t="shared" si="40"/>
        <v>1509516</v>
      </c>
      <c r="DK38" s="48">
        <f>SUM(DK9,DK37)</f>
        <v>78</v>
      </c>
      <c r="DL38" s="48">
        <f>SUM(DL9,DL37)</f>
        <v>110</v>
      </c>
      <c r="DM38" s="47">
        <f>SUM(DM9,DM37)</f>
        <v>289645</v>
      </c>
      <c r="DN38" s="55" t="s">
        <v>192</v>
      </c>
      <c r="DO38" s="49">
        <f t="shared" si="40"/>
        <v>158282</v>
      </c>
      <c r="DP38" s="46">
        <f t="shared" ref="DP38:DQ38" si="41">SUM(DP9,DP37)</f>
        <v>0</v>
      </c>
      <c r="DQ38" s="46">
        <f t="shared" si="41"/>
        <v>2077</v>
      </c>
      <c r="DR38" s="46">
        <f t="shared" si="40"/>
        <v>9307</v>
      </c>
      <c r="DS38" s="46">
        <f t="shared" si="40"/>
        <v>76429</v>
      </c>
      <c r="DT38" s="46">
        <f t="shared" si="40"/>
        <v>2272</v>
      </c>
      <c r="DU38" s="46">
        <f t="shared" si="40"/>
        <v>34661</v>
      </c>
      <c r="DV38" s="46">
        <f t="shared" si="40"/>
        <v>0</v>
      </c>
      <c r="DW38" s="46">
        <f>SUM(DW9,DW37)</f>
        <v>0</v>
      </c>
      <c r="DX38" s="46">
        <f>SUM(DX9,DX37)</f>
        <v>25</v>
      </c>
      <c r="DY38" s="46">
        <f>SUM(DY9,DY37)</f>
        <v>0</v>
      </c>
      <c r="DZ38" s="46">
        <f>SUM(DZ9,DZ37)</f>
        <v>0</v>
      </c>
      <c r="EA38" s="47">
        <f>SUM(EA9,EA37)</f>
        <v>0</v>
      </c>
      <c r="EB38" s="52"/>
      <c r="EC38" s="55" t="s">
        <v>192</v>
      </c>
      <c r="ED38" s="50">
        <f t="shared" ref="ED38:EK38" si="42">SUM(ED9,ED37)</f>
        <v>38</v>
      </c>
      <c r="EE38" s="46">
        <f t="shared" si="42"/>
        <v>62086</v>
      </c>
      <c r="EF38" s="46">
        <f t="shared" si="42"/>
        <v>946</v>
      </c>
      <c r="EG38" s="46">
        <f t="shared" si="42"/>
        <v>15548</v>
      </c>
      <c r="EH38" s="49">
        <f t="shared" si="42"/>
        <v>104</v>
      </c>
      <c r="EI38" s="46">
        <f t="shared" si="42"/>
        <v>208821</v>
      </c>
      <c r="EJ38" s="46">
        <f t="shared" si="42"/>
        <v>4060</v>
      </c>
      <c r="EK38" s="46">
        <f t="shared" si="42"/>
        <v>65139</v>
      </c>
      <c r="EL38" s="46">
        <f t="shared" ref="EL38:EW38" si="43">SUM(EL9,EL37)</f>
        <v>101</v>
      </c>
      <c r="EM38" s="46">
        <f t="shared" si="43"/>
        <v>74918</v>
      </c>
      <c r="EN38" s="46">
        <f t="shared" si="43"/>
        <v>1610</v>
      </c>
      <c r="EO38" s="47">
        <f t="shared" si="43"/>
        <v>39636</v>
      </c>
      <c r="EP38" s="52"/>
      <c r="EQ38" s="55" t="s">
        <v>192</v>
      </c>
      <c r="ER38" s="46">
        <f t="shared" si="43"/>
        <v>0</v>
      </c>
      <c r="ES38" s="46">
        <f t="shared" si="43"/>
        <v>567</v>
      </c>
      <c r="ET38" s="46">
        <f t="shared" si="43"/>
        <v>54</v>
      </c>
      <c r="EU38" s="46">
        <f t="shared" si="43"/>
        <v>84</v>
      </c>
      <c r="EV38" s="46">
        <f t="shared" si="43"/>
        <v>0</v>
      </c>
      <c r="EW38" s="47">
        <f t="shared" si="43"/>
        <v>4</v>
      </c>
      <c r="EX38" s="52"/>
      <c r="EY38" s="55" t="s">
        <v>192</v>
      </c>
      <c r="EZ38" s="46">
        <f t="shared" ref="EZ38:FI38" si="44">SUM(EZ9,EZ37)</f>
        <v>247</v>
      </c>
      <c r="FA38" s="46">
        <f t="shared" si="44"/>
        <v>346392</v>
      </c>
      <c r="FB38" s="46">
        <f t="shared" si="44"/>
        <v>6670</v>
      </c>
      <c r="FC38" s="46">
        <f t="shared" si="44"/>
        <v>120407</v>
      </c>
      <c r="FD38" s="46">
        <f t="shared" si="44"/>
        <v>0</v>
      </c>
      <c r="FE38" s="46">
        <f t="shared" si="44"/>
        <v>20527</v>
      </c>
      <c r="FF38" s="48">
        <f t="shared" si="44"/>
        <v>3796</v>
      </c>
      <c r="FG38" s="46">
        <f t="shared" si="44"/>
        <v>32656</v>
      </c>
      <c r="FH38" s="46">
        <f t="shared" si="44"/>
        <v>813748</v>
      </c>
      <c r="FI38" s="47">
        <f t="shared" si="44"/>
        <v>5239535</v>
      </c>
      <c r="FJ38" s="53"/>
      <c r="FK38" s="52"/>
      <c r="FL38" s="54"/>
      <c r="FM38" s="55" t="s">
        <v>192</v>
      </c>
      <c r="FN38" s="49">
        <f>SUM(FN9,FN37)</f>
        <v>131</v>
      </c>
      <c r="FO38" s="46">
        <f>SUM(FO9,FO37)</f>
        <v>7935762</v>
      </c>
      <c r="FP38" s="48">
        <f>SUM(FP9,FP37)</f>
        <v>0</v>
      </c>
      <c r="FQ38" s="47">
        <f>SUM(FQ9,FQ37)</f>
        <v>6158317</v>
      </c>
    </row>
    <row r="39" spans="2:173" s="18" customFormat="1" ht="16.5" customHeight="1" x14ac:dyDescent="0.15">
      <c r="B39" s="12"/>
      <c r="K39" s="12"/>
      <c r="BK39" s="170"/>
      <c r="BL39" s="170"/>
      <c r="BM39" s="170"/>
      <c r="BN39" s="170"/>
      <c r="BO39" s="170"/>
      <c r="BP39" s="170"/>
      <c r="BQ39" s="170"/>
    </row>
    <row r="41" spans="2:173" ht="25.5" customHeight="1" x14ac:dyDescent="0.15"/>
    <row r="42" spans="2:173" x14ac:dyDescent="0.15">
      <c r="DG42" s="3">
        <v>198242</v>
      </c>
      <c r="DH42" s="3">
        <v>167205</v>
      </c>
      <c r="DI42" s="3">
        <v>49433</v>
      </c>
      <c r="DJ42" s="3">
        <v>47773</v>
      </c>
    </row>
    <row r="43" spans="2:173" x14ac:dyDescent="0.15">
      <c r="DG43" s="3">
        <v>467844</v>
      </c>
      <c r="DH43" s="3">
        <v>43952</v>
      </c>
      <c r="DI43" s="3">
        <v>133661</v>
      </c>
      <c r="DJ43" s="3">
        <v>12557</v>
      </c>
    </row>
    <row r="44" spans="2:173" x14ac:dyDescent="0.15">
      <c r="DG44" s="3">
        <v>42167</v>
      </c>
      <c r="DH44" s="3">
        <v>318</v>
      </c>
      <c r="DI44" s="3">
        <v>12046</v>
      </c>
      <c r="DJ44" s="3">
        <v>91</v>
      </c>
    </row>
    <row r="45" spans="2:173" x14ac:dyDescent="0.15">
      <c r="DG45" s="3">
        <v>96506</v>
      </c>
      <c r="DH45" s="3">
        <v>8053</v>
      </c>
      <c r="DI45" s="3">
        <v>27571</v>
      </c>
      <c r="DJ45" s="3">
        <v>2301</v>
      </c>
    </row>
    <row r="46" spans="2:173" x14ac:dyDescent="0.15">
      <c r="DG46" s="3">
        <v>2189</v>
      </c>
      <c r="DH46" s="3">
        <v>24</v>
      </c>
      <c r="DI46" s="3">
        <v>625</v>
      </c>
      <c r="DJ46" s="3">
        <v>0</v>
      </c>
    </row>
    <row r="47" spans="2:173" x14ac:dyDescent="0.15">
      <c r="DG47" s="3">
        <v>12207</v>
      </c>
      <c r="DH47" s="3">
        <v>43</v>
      </c>
      <c r="DI47" s="3">
        <v>3487</v>
      </c>
      <c r="DJ47" s="3">
        <v>12</v>
      </c>
    </row>
    <row r="48" spans="2:173" x14ac:dyDescent="0.15">
      <c r="DG48" s="3">
        <v>602358</v>
      </c>
      <c r="DH48" s="3">
        <v>291230</v>
      </c>
      <c r="DI48" s="3">
        <v>119504</v>
      </c>
      <c r="DJ48" s="3">
        <v>57765</v>
      </c>
    </row>
    <row r="49" spans="111:114" x14ac:dyDescent="0.15">
      <c r="DG49" s="3">
        <v>4772</v>
      </c>
      <c r="DH49" s="3">
        <v>199</v>
      </c>
      <c r="DI49" s="3">
        <v>1363</v>
      </c>
      <c r="DJ49" s="3">
        <v>57</v>
      </c>
    </row>
    <row r="50" spans="111:114" x14ac:dyDescent="0.15">
      <c r="DG50" s="3">
        <v>77896</v>
      </c>
      <c r="DH50" s="3">
        <v>1338</v>
      </c>
      <c r="DI50" s="3">
        <v>22254</v>
      </c>
      <c r="DJ50" s="3">
        <v>382</v>
      </c>
    </row>
    <row r="51" spans="111:114" x14ac:dyDescent="0.15">
      <c r="DG51" s="3">
        <v>2908</v>
      </c>
      <c r="DH51" s="3">
        <v>43</v>
      </c>
      <c r="DI51" s="3">
        <v>831</v>
      </c>
      <c r="DJ51" s="3">
        <v>12</v>
      </c>
    </row>
    <row r="52" spans="111:114" x14ac:dyDescent="0.15">
      <c r="DG52" s="3">
        <v>58380</v>
      </c>
      <c r="DH52" s="3">
        <v>17583</v>
      </c>
      <c r="DI52" s="3">
        <v>16677</v>
      </c>
      <c r="DJ52" s="3">
        <v>5024</v>
      </c>
    </row>
  </sheetData>
  <mergeCells count="153">
    <mergeCell ref="BO6:BO7"/>
    <mergeCell ref="EV4:EV5"/>
    <mergeCell ref="ER7:ES7"/>
    <mergeCell ref="EY4:EY8"/>
    <mergeCell ref="EW4:EW5"/>
    <mergeCell ref="EL7:EM7"/>
    <mergeCell ref="FQ4:FQ8"/>
    <mergeCell ref="FM4:FM8"/>
    <mergeCell ref="FG4:FG7"/>
    <mergeCell ref="FH6:FH7"/>
    <mergeCell ref="FI6:FI7"/>
    <mergeCell ref="EZ4:FC5"/>
    <mergeCell ref="EZ7:FA7"/>
    <mergeCell ref="FB7:FC7"/>
    <mergeCell ref="FD6:FD8"/>
    <mergeCell ref="FF6:FF8"/>
    <mergeCell ref="FD4:FF5"/>
    <mergeCell ref="FE6:FE8"/>
    <mergeCell ref="EZ6:FC6"/>
    <mergeCell ref="FP4:FP8"/>
    <mergeCell ref="FO4:FO8"/>
    <mergeCell ref="FH4:FI5"/>
    <mergeCell ref="FN4:FN8"/>
    <mergeCell ref="DB4:DB7"/>
    <mergeCell ref="DH5:DH7"/>
    <mergeCell ref="DO4:DT5"/>
    <mergeCell ref="DC4:DC7"/>
    <mergeCell ref="DK4:DM5"/>
    <mergeCell ref="DV6:DV7"/>
    <mergeCell ref="EC4:EC8"/>
    <mergeCell ref="ED4:EG5"/>
    <mergeCell ref="DJ6:DJ7"/>
    <mergeCell ref="DE4:DE7"/>
    <mergeCell ref="DY6:DY7"/>
    <mergeCell ref="DU6:DU7"/>
    <mergeCell ref="ED6:EG6"/>
    <mergeCell ref="ED7:EE7"/>
    <mergeCell ref="DD4:DD7"/>
    <mergeCell ref="DT6:DT8"/>
    <mergeCell ref="DI5:DI7"/>
    <mergeCell ref="DG4:DG6"/>
    <mergeCell ref="DN4:DN8"/>
    <mergeCell ref="DF4:DF7"/>
    <mergeCell ref="CZ4:CZ7"/>
    <mergeCell ref="BR4:BS4"/>
    <mergeCell ref="Z6:Z8"/>
    <mergeCell ref="AL6:AM6"/>
    <mergeCell ref="BN6:BN7"/>
    <mergeCell ref="BR5:BR7"/>
    <mergeCell ref="AA7:AA8"/>
    <mergeCell ref="AD6:AD8"/>
    <mergeCell ref="AR6:AS6"/>
    <mergeCell ref="AE7:AE8"/>
    <mergeCell ref="AG7:AG8"/>
    <mergeCell ref="BX4:BX8"/>
    <mergeCell ref="AN4:AN8"/>
    <mergeCell ref="CW4:CW8"/>
    <mergeCell ref="AP6:AP8"/>
    <mergeCell ref="CX4:CX8"/>
    <mergeCell ref="AO4:AY5"/>
    <mergeCell ref="BE4:BE7"/>
    <mergeCell ref="CO6:CP7"/>
    <mergeCell ref="CO4:CR5"/>
    <mergeCell ref="AQ6:AQ8"/>
    <mergeCell ref="CR6:CR7"/>
    <mergeCell ref="BM6:BM7"/>
    <mergeCell ref="CU6:CU7"/>
    <mergeCell ref="BS5:BS7"/>
    <mergeCell ref="AZ4:AZ8"/>
    <mergeCell ref="AJ6:AJ8"/>
    <mergeCell ref="G4:G7"/>
    <mergeCell ref="H4:H7"/>
    <mergeCell ref="CM4:CM8"/>
    <mergeCell ref="U5:U7"/>
    <mergeCell ref="O5:O7"/>
    <mergeCell ref="S7:S8"/>
    <mergeCell ref="BA6:BB6"/>
    <mergeCell ref="T7:T8"/>
    <mergeCell ref="R5:T6"/>
    <mergeCell ref="X4:X8"/>
    <mergeCell ref="BP6:BP7"/>
    <mergeCell ref="AF7:AF8"/>
    <mergeCell ref="AC6:AC8"/>
    <mergeCell ref="BB7:BB8"/>
    <mergeCell ref="BL6:BL7"/>
    <mergeCell ref="BC6:BD6"/>
    <mergeCell ref="AM7:AM8"/>
    <mergeCell ref="AK7:AK8"/>
    <mergeCell ref="BH4:BI6"/>
    <mergeCell ref="Q5:Q7"/>
    <mergeCell ref="K4:K8"/>
    <mergeCell ref="I4:I7"/>
    <mergeCell ref="AO6:AO8"/>
    <mergeCell ref="R7:R8"/>
    <mergeCell ref="B4:B8"/>
    <mergeCell ref="C6:C8"/>
    <mergeCell ref="D6:D8"/>
    <mergeCell ref="E6:E8"/>
    <mergeCell ref="C4:E5"/>
    <mergeCell ref="F4:F7"/>
    <mergeCell ref="Y6:Y8"/>
    <mergeCell ref="R4:W4"/>
    <mergeCell ref="AB6:AB8"/>
    <mergeCell ref="N7:N8"/>
    <mergeCell ref="V5:V7"/>
    <mergeCell ref="W5:W7"/>
    <mergeCell ref="P5:P7"/>
    <mergeCell ref="L4:Q4"/>
    <mergeCell ref="L7:L8"/>
    <mergeCell ref="M7:M8"/>
    <mergeCell ref="L5:N6"/>
    <mergeCell ref="CY5:CY8"/>
    <mergeCell ref="BK6:BK7"/>
    <mergeCell ref="AI7:AI8"/>
    <mergeCell ref="AL7:AL8"/>
    <mergeCell ref="BF4:BG6"/>
    <mergeCell ref="CV6:CV7"/>
    <mergeCell ref="Y4:AM5"/>
    <mergeCell ref="AH7:AH8"/>
    <mergeCell ref="AY6:AY8"/>
    <mergeCell ref="BA7:BA8"/>
    <mergeCell ref="AT6:AT8"/>
    <mergeCell ref="AU6:AX6"/>
    <mergeCell ref="BC7:BC8"/>
    <mergeCell ref="BD7:BD8"/>
    <mergeCell ref="BY4:BY8"/>
    <mergeCell ref="BZ4:CJ5"/>
    <mergeCell ref="BJ4:BP5"/>
    <mergeCell ref="BA4:BD5"/>
    <mergeCell ref="BJ6:BJ7"/>
    <mergeCell ref="BQ4:BQ8"/>
    <mergeCell ref="CQ6:CQ7"/>
    <mergeCell ref="CS6:CT7"/>
    <mergeCell ref="CS4:CV5"/>
    <mergeCell ref="CN4:CN7"/>
    <mergeCell ref="EH4:EK5"/>
    <mergeCell ref="DU4:EA5"/>
    <mergeCell ref="DW6:DW8"/>
    <mergeCell ref="EH7:EI7"/>
    <mergeCell ref="ET7:EU7"/>
    <mergeCell ref="DM6:DM7"/>
    <mergeCell ref="ER6:EU6"/>
    <mergeCell ref="EJ7:EK7"/>
    <mergeCell ref="DX6:DX7"/>
    <mergeCell ref="DZ6:DZ7"/>
    <mergeCell ref="EA6:EA7"/>
    <mergeCell ref="EF7:EG7"/>
    <mergeCell ref="EH6:EK6"/>
    <mergeCell ref="EL6:EO6"/>
    <mergeCell ref="EN7:EO7"/>
    <mergeCell ref="EL4:EO5"/>
    <mergeCell ref="EQ4:EQ8"/>
    <mergeCell ref="ER4:EU5"/>
  </mergeCells>
  <phoneticPr fontId="2"/>
  <printOptions horizontalCentered="1" verticalCentered="1"/>
  <pageMargins left="0.55118110236220474" right="0.15748031496062992" top="0.19685039370078741" bottom="0.19685039370078741" header="0.51181102362204722" footer="0.51181102362204722"/>
  <pageSetup paperSize="9" scale="59" orientation="landscape" r:id="rId1"/>
  <headerFooter alignWithMargins="0">
    <oddFooter>&amp;C-  &amp;P+11  -</oddFooter>
  </headerFooter>
  <colBreaks count="13" manualBreakCount="13">
    <brk id="10" min="1" max="37" man="1"/>
    <brk id="23" min="1" max="37" man="1"/>
    <brk id="39" min="1" max="37" man="1"/>
    <brk id="51" min="1" max="37" man="1"/>
    <brk id="68" min="1" max="37" man="1"/>
    <brk id="74" min="1" max="37" man="1"/>
    <brk id="89" min="1" max="37" man="1"/>
    <brk id="100" min="1" max="37" man="1"/>
    <brk id="117" min="1" max="37" man="1"/>
    <brk id="132" min="1" max="37" man="1"/>
    <brk id="146" min="1" max="37" man="1"/>
    <brk id="154" min="1" max="37" man="1"/>
    <brk id="167" min="1"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P43"/>
  <sheetViews>
    <sheetView showGridLines="0" view="pageBreakPreview" zoomScaleNormal="100" zoomScaleSheetLayoutView="100" workbookViewId="0">
      <selection activeCell="MI8" sqref="MI8"/>
    </sheetView>
  </sheetViews>
  <sheetFormatPr defaultColWidth="9" defaultRowHeight="13.5" x14ac:dyDescent="0.15"/>
  <cols>
    <col min="1" max="1" width="6" style="3" customWidth="1"/>
    <col min="2" max="2" width="13.625" style="3" customWidth="1"/>
    <col min="3" max="3" width="12.625" style="3" customWidth="1"/>
    <col min="4" max="4" width="12.875" style="3" customWidth="1"/>
    <col min="5" max="13" width="12.625" style="3" customWidth="1"/>
    <col min="14" max="14" width="1.625" style="3" customWidth="1"/>
    <col min="15" max="15" width="0.375" style="3" customWidth="1"/>
    <col min="16" max="16" width="13.625" style="3" customWidth="1"/>
    <col min="17" max="26" width="12.625" style="3" customWidth="1"/>
    <col min="27" max="28" width="1.625" style="3" customWidth="1"/>
    <col min="29" max="29" width="13.625" style="3" customWidth="1"/>
    <col min="30" max="33" width="12.625" style="3" customWidth="1"/>
    <col min="34" max="35" width="12.625" style="5" customWidth="1"/>
    <col min="36" max="36" width="1.625" style="5" customWidth="1"/>
    <col min="37" max="37" width="0.125" style="5" customWidth="1"/>
    <col min="38" max="38" width="13.625" style="3" customWidth="1"/>
    <col min="39" max="41" width="12.625" style="3" customWidth="1"/>
    <col min="42" max="42" width="12.625" style="92" customWidth="1"/>
    <col min="43" max="46" width="12.625" style="5" customWidth="1"/>
    <col min="47" max="47" width="12.875" style="5" customWidth="1"/>
    <col min="48" max="50" width="12.625" style="5" customWidth="1"/>
    <col min="51" max="51" width="12.625" style="92" customWidth="1"/>
    <col min="52" max="53" width="12.625" style="5" customWidth="1"/>
    <col min="54" max="54" width="4.375" style="5" customWidth="1"/>
    <col min="55" max="55" width="13.625" style="5" customWidth="1"/>
    <col min="56" max="60" width="12.625" style="5" customWidth="1"/>
    <col min="61" max="68" width="13.625" style="5" customWidth="1"/>
    <col min="69" max="69" width="5" style="5" customWidth="1"/>
    <col min="70" max="70" width="4.125" style="5" customWidth="1"/>
    <col min="71" max="71" width="13.625" style="5" customWidth="1"/>
    <col min="72" max="85" width="12.625" style="5" customWidth="1"/>
    <col min="86" max="86" width="3" style="5" customWidth="1"/>
    <col min="87" max="87" width="3.625" style="5" customWidth="1"/>
    <col min="88" max="88" width="13.625" style="3" customWidth="1"/>
    <col min="89" max="91" width="12.625" style="3" customWidth="1"/>
    <col min="92" max="92" width="12.625" style="92" customWidth="1"/>
    <col min="93" max="96" width="12.625" style="5" customWidth="1"/>
    <col min="97" max="97" width="12.875" style="5" customWidth="1"/>
    <col min="98" max="100" width="12.625" style="5" customWidth="1"/>
    <col min="101" max="101" width="12.625" style="92" customWidth="1"/>
    <col min="102" max="103" width="12.625" style="5" customWidth="1"/>
    <col min="104" max="104" width="4.375" style="5" customWidth="1"/>
    <col min="105" max="105" width="13.625" style="5" customWidth="1"/>
    <col min="106" max="110" width="12.625" style="5" customWidth="1"/>
    <col min="111" max="118" width="13.625" style="5" customWidth="1"/>
    <col min="119" max="119" width="5" style="5" customWidth="1"/>
    <col min="120" max="120" width="2.75" style="5" customWidth="1"/>
    <col min="121" max="121" width="13.625" style="5" customWidth="1"/>
    <col min="122" max="135" width="12.625" style="5" customWidth="1"/>
    <col min="136" max="136" width="2.125" style="5" customWidth="1"/>
    <col min="137" max="137" width="3.625" style="5" customWidth="1"/>
    <col min="138" max="138" width="13.625" style="3" customWidth="1"/>
    <col min="139" max="141" width="12.625" style="3" customWidth="1"/>
    <col min="142" max="142" width="12.625" style="92" customWidth="1"/>
    <col min="143" max="146" width="12.625" style="5" customWidth="1"/>
    <col min="147" max="147" width="12.875" style="5" customWidth="1"/>
    <col min="148" max="150" width="12.625" style="5" customWidth="1"/>
    <col min="151" max="151" width="12.625" style="92" customWidth="1"/>
    <col min="152" max="153" width="12.625" style="5" customWidth="1"/>
    <col min="154" max="154" width="4.375" style="5" customWidth="1"/>
    <col min="155" max="155" width="13.625" style="5" customWidth="1"/>
    <col min="156" max="160" width="12.625" style="5" customWidth="1"/>
    <col min="161" max="168" width="13.625" style="5" customWidth="1"/>
    <col min="169" max="169" width="2.75" style="5" customWidth="1"/>
    <col min="170" max="170" width="13.625" style="5" customWidth="1"/>
    <col min="171" max="184" width="12.625" style="5" customWidth="1"/>
    <col min="185" max="185" width="2.125" style="5" customWidth="1"/>
    <col min="186" max="186" width="3.625" style="5" customWidth="1"/>
    <col min="187" max="187" width="13.625" style="3" customWidth="1"/>
    <col min="188" max="190" width="12.625" style="3" customWidth="1"/>
    <col min="191" max="191" width="12.625" style="92" customWidth="1"/>
    <col min="192" max="195" width="12.625" style="5" customWidth="1"/>
    <col min="196" max="196" width="12.875" style="5" customWidth="1"/>
    <col min="197" max="199" width="12.625" style="5" customWidth="1"/>
    <col min="200" max="200" width="12.625" style="92" customWidth="1"/>
    <col min="201" max="202" width="12.625" style="5" customWidth="1"/>
    <col min="203" max="203" width="4.375" style="5" customWidth="1"/>
    <col min="204" max="204" width="13.625" style="5" customWidth="1"/>
    <col min="205" max="209" width="12.625" style="5" customWidth="1"/>
    <col min="210" max="217" width="13.625" style="5" customWidth="1"/>
    <col min="218" max="218" width="2.75" style="5" customWidth="1"/>
    <col min="219" max="219" width="13.625" style="5" customWidth="1"/>
    <col min="220" max="233" width="12.625" style="5" customWidth="1"/>
    <col min="234" max="234" width="2.125" style="5" customWidth="1"/>
    <col min="235" max="235" width="3.625" style="5" customWidth="1"/>
    <col min="236" max="236" width="13.625" style="3" customWidth="1"/>
    <col min="237" max="239" width="12.625" style="3" customWidth="1"/>
    <col min="240" max="240" width="12.625" style="92" customWidth="1"/>
    <col min="241" max="244" width="12.625" style="5" customWidth="1"/>
    <col min="245" max="245" width="12.875" style="5" customWidth="1"/>
    <col min="246" max="248" width="12.625" style="5" customWidth="1"/>
    <col min="249" max="249" width="12.625" style="92" customWidth="1"/>
    <col min="250" max="251" width="12.625" style="5" customWidth="1"/>
    <col min="252" max="252" width="4.375" style="5" customWidth="1"/>
    <col min="253" max="253" width="13.625" style="5" customWidth="1"/>
    <col min="254" max="258" width="12.625" style="5" customWidth="1"/>
    <col min="259" max="266" width="13.625" style="5" customWidth="1"/>
    <col min="267" max="267" width="2.75" style="5" customWidth="1"/>
    <col min="268" max="268" width="13.625" style="5" customWidth="1"/>
    <col min="269" max="282" width="12.625" style="5" customWidth="1"/>
    <col min="283" max="283" width="2.125" style="5" customWidth="1"/>
    <col min="284" max="284" width="3.625" style="5" customWidth="1"/>
    <col min="285" max="285" width="13.625" style="3" customWidth="1"/>
    <col min="286" max="288" width="12.625" style="3" customWidth="1"/>
    <col min="289" max="289" width="12.625" style="92" customWidth="1"/>
    <col min="290" max="293" width="12.625" style="5" customWidth="1"/>
    <col min="294" max="294" width="12.875" style="5" customWidth="1"/>
    <col min="295" max="297" width="12.625" style="5" customWidth="1"/>
    <col min="298" max="298" width="12.625" style="92" customWidth="1"/>
    <col min="299" max="300" width="12.625" style="5" customWidth="1"/>
    <col min="301" max="301" width="4.375" style="5" customWidth="1"/>
    <col min="302" max="302" width="13.625" style="5" customWidth="1"/>
    <col min="303" max="307" width="12.625" style="5" customWidth="1"/>
    <col min="308" max="315" width="13.625" style="5" customWidth="1"/>
    <col min="316" max="316" width="3.75" style="5" customWidth="1"/>
    <col min="317" max="317" width="13.625" style="5" customWidth="1"/>
    <col min="318" max="331" width="12.625" style="5" customWidth="1"/>
    <col min="332" max="332" width="4" style="5" customWidth="1"/>
    <col min="333" max="333" width="4.125" style="5" customWidth="1"/>
    <col min="334" max="334" width="13.625" style="5" customWidth="1"/>
    <col min="335" max="348" width="12.625" style="3" customWidth="1"/>
    <col min="349" max="349" width="12.75" style="3" customWidth="1"/>
    <col min="350" max="350" width="2.125" style="3" customWidth="1"/>
    <col min="351" max="351" width="2.75" style="3" customWidth="1"/>
    <col min="352" max="352" width="13.625" style="3" customWidth="1"/>
    <col min="353" max="358" width="12.625" style="3" customWidth="1"/>
    <col min="359" max="366" width="13.625" style="3" customWidth="1"/>
    <col min="367" max="380" width="12.625" style="3" customWidth="1"/>
    <col min="381" max="16384" width="9" style="3"/>
  </cols>
  <sheetData>
    <row r="1" spans="1:380" ht="22.5" customHeight="1" x14ac:dyDescent="0.15">
      <c r="B1" s="141" t="s">
        <v>752</v>
      </c>
      <c r="P1" s="141" t="s">
        <v>753</v>
      </c>
      <c r="AC1" s="141" t="s">
        <v>754</v>
      </c>
      <c r="AL1" s="141" t="s">
        <v>750</v>
      </c>
      <c r="BC1" s="150" t="s">
        <v>751</v>
      </c>
      <c r="BD1" s="93"/>
      <c r="BE1" s="93"/>
      <c r="BF1" s="93"/>
      <c r="BG1" s="93"/>
      <c r="BH1" s="93"/>
      <c r="BI1" s="93"/>
      <c r="BS1" s="150" t="s">
        <v>751</v>
      </c>
      <c r="CJ1" s="141" t="s">
        <v>750</v>
      </c>
      <c r="DA1" s="150" t="s">
        <v>751</v>
      </c>
      <c r="DB1" s="93"/>
      <c r="DC1" s="93"/>
      <c r="DD1" s="93"/>
      <c r="DE1" s="93"/>
      <c r="DF1" s="93"/>
      <c r="DG1" s="93"/>
      <c r="DQ1" s="150" t="s">
        <v>751</v>
      </c>
      <c r="EH1" s="141" t="s">
        <v>750</v>
      </c>
      <c r="EY1" s="150" t="s">
        <v>751</v>
      </c>
      <c r="EZ1" s="93"/>
      <c r="FA1" s="93"/>
      <c r="FB1" s="93"/>
      <c r="FC1" s="93"/>
      <c r="FD1" s="93"/>
      <c r="FE1" s="93"/>
      <c r="FN1" s="150" t="s">
        <v>751</v>
      </c>
      <c r="GE1" s="141" t="s">
        <v>750</v>
      </c>
      <c r="GV1" s="150" t="s">
        <v>751</v>
      </c>
      <c r="GW1" s="93"/>
      <c r="GX1" s="93"/>
      <c r="GY1" s="93"/>
      <c r="GZ1" s="93"/>
      <c r="HA1" s="93"/>
      <c r="HB1" s="93"/>
      <c r="HK1" s="150" t="s">
        <v>751</v>
      </c>
      <c r="IB1" s="141" t="s">
        <v>750</v>
      </c>
      <c r="IS1" s="150" t="s">
        <v>751</v>
      </c>
      <c r="IT1" s="93"/>
      <c r="IU1" s="93"/>
      <c r="IV1" s="93"/>
      <c r="IW1" s="93"/>
      <c r="IX1" s="93"/>
      <c r="IY1" s="93"/>
      <c r="JH1" s="150" t="s">
        <v>751</v>
      </c>
      <c r="JY1" s="141" t="s">
        <v>750</v>
      </c>
      <c r="KP1" s="150" t="s">
        <v>751</v>
      </c>
      <c r="KQ1" s="93"/>
      <c r="KR1" s="93"/>
      <c r="KS1" s="93"/>
      <c r="KT1" s="93"/>
      <c r="KU1" s="93"/>
      <c r="KV1" s="93"/>
      <c r="LE1" s="150" t="s">
        <v>751</v>
      </c>
      <c r="LV1" s="150" t="s">
        <v>751</v>
      </c>
      <c r="MN1" s="150" t="s">
        <v>751</v>
      </c>
      <c r="NB1" s="150" t="s">
        <v>751</v>
      </c>
    </row>
    <row r="2" spans="1:380" ht="22.5" customHeight="1" thickBot="1" x14ac:dyDescent="0.2">
      <c r="B2" s="141"/>
      <c r="M2" s="3" t="s">
        <v>209</v>
      </c>
      <c r="P2" s="141"/>
      <c r="Z2" s="14" t="s">
        <v>209</v>
      </c>
      <c r="AA2" s="14"/>
      <c r="AB2" s="14"/>
      <c r="AC2" s="141"/>
      <c r="AL2" s="3" t="s">
        <v>305</v>
      </c>
      <c r="AM2" s="94"/>
      <c r="AN2" s="94"/>
      <c r="AO2" s="94"/>
      <c r="AP2" s="94"/>
      <c r="BA2" s="14" t="s">
        <v>209</v>
      </c>
      <c r="BB2" s="14"/>
      <c r="BC2" s="3" t="s">
        <v>300</v>
      </c>
      <c r="BD2" s="3"/>
      <c r="BE2" s="3"/>
      <c r="BF2" s="3"/>
      <c r="BG2" s="3"/>
      <c r="BH2" s="3"/>
      <c r="BI2" s="3"/>
      <c r="BP2" s="14" t="s">
        <v>209</v>
      </c>
      <c r="BQ2" s="14"/>
      <c r="BR2" s="14"/>
      <c r="BS2" s="3" t="s">
        <v>300</v>
      </c>
      <c r="CG2" s="92" t="s">
        <v>291</v>
      </c>
      <c r="CH2" s="92"/>
      <c r="CI2" s="92"/>
      <c r="CJ2" s="3" t="s">
        <v>686</v>
      </c>
      <c r="CK2" s="94"/>
      <c r="CL2" s="94"/>
      <c r="CM2" s="94"/>
      <c r="CN2" s="94"/>
      <c r="CY2" s="14" t="s">
        <v>209</v>
      </c>
      <c r="CZ2" s="14"/>
      <c r="DA2" s="3" t="s">
        <v>685</v>
      </c>
      <c r="DB2" s="3"/>
      <c r="DC2" s="3"/>
      <c r="DD2" s="3"/>
      <c r="DE2" s="3"/>
      <c r="DF2" s="3"/>
      <c r="DG2" s="3"/>
      <c r="DN2" s="14" t="s">
        <v>209</v>
      </c>
      <c r="DO2" s="14"/>
      <c r="DQ2" s="3" t="s">
        <v>368</v>
      </c>
      <c r="EE2" s="5" t="s">
        <v>291</v>
      </c>
      <c r="EG2" s="92"/>
      <c r="EH2" s="3" t="s">
        <v>645</v>
      </c>
      <c r="EI2" s="94"/>
      <c r="EJ2" s="94"/>
      <c r="EK2" s="94"/>
      <c r="EL2" s="94"/>
      <c r="EW2" s="14" t="s">
        <v>209</v>
      </c>
      <c r="EX2" s="14"/>
      <c r="EY2" s="3" t="s">
        <v>650</v>
      </c>
      <c r="EZ2" s="3"/>
      <c r="FA2" s="3"/>
      <c r="FB2" s="3"/>
      <c r="FC2" s="3"/>
      <c r="FD2" s="3"/>
      <c r="FE2" s="3"/>
      <c r="FL2" s="14" t="s">
        <v>209</v>
      </c>
      <c r="FN2" s="3" t="s">
        <v>650</v>
      </c>
      <c r="GB2" s="5" t="s">
        <v>291</v>
      </c>
      <c r="GD2" s="92"/>
      <c r="GE2" s="3" t="s">
        <v>646</v>
      </c>
      <c r="GF2" s="94"/>
      <c r="GG2" s="94"/>
      <c r="GH2" s="94"/>
      <c r="GI2" s="94"/>
      <c r="GT2" s="14" t="s">
        <v>209</v>
      </c>
      <c r="GU2" s="14"/>
      <c r="GV2" s="3" t="s">
        <v>651</v>
      </c>
      <c r="GW2" s="3"/>
      <c r="GX2" s="3"/>
      <c r="GY2" s="3"/>
      <c r="GZ2" s="3"/>
      <c r="HA2" s="3"/>
      <c r="HB2" s="3"/>
      <c r="HI2" s="14" t="s">
        <v>209</v>
      </c>
      <c r="HK2" s="3" t="s">
        <v>651</v>
      </c>
      <c r="HY2" s="5" t="s">
        <v>291</v>
      </c>
      <c r="IA2" s="92"/>
      <c r="IB2" s="3" t="s">
        <v>647</v>
      </c>
      <c r="IC2" s="94"/>
      <c r="ID2" s="94"/>
      <c r="IE2" s="94"/>
      <c r="IF2" s="94"/>
      <c r="IQ2" s="14" t="s">
        <v>209</v>
      </c>
      <c r="IR2" s="14"/>
      <c r="IS2" s="141" t="s">
        <v>652</v>
      </c>
      <c r="IT2" s="3"/>
      <c r="IU2" s="3"/>
      <c r="IV2" s="3"/>
      <c r="IW2" s="3"/>
      <c r="IX2" s="3"/>
      <c r="IY2" s="3"/>
      <c r="JF2" s="14" t="s">
        <v>209</v>
      </c>
      <c r="JH2" s="141" t="s">
        <v>652</v>
      </c>
      <c r="JV2" s="5" t="s">
        <v>291</v>
      </c>
      <c r="JX2" s="92"/>
      <c r="JY2" s="3" t="s">
        <v>648</v>
      </c>
      <c r="JZ2" s="94"/>
      <c r="KA2" s="94"/>
      <c r="KB2" s="94"/>
      <c r="KC2" s="94"/>
      <c r="KN2" s="14" t="s">
        <v>209</v>
      </c>
      <c r="KO2" s="14"/>
      <c r="KP2" s="3" t="s">
        <v>653</v>
      </c>
      <c r="KQ2" s="3"/>
      <c r="KR2" s="3"/>
      <c r="KS2" s="3"/>
      <c r="KT2" s="3"/>
      <c r="KU2" s="3"/>
      <c r="KV2" s="3"/>
      <c r="LC2" s="14" t="s">
        <v>209</v>
      </c>
      <c r="LD2" s="95"/>
      <c r="LE2" s="3" t="s">
        <v>653</v>
      </c>
      <c r="LS2" s="95" t="s">
        <v>291</v>
      </c>
      <c r="LT2" s="95"/>
      <c r="LU2" s="95"/>
      <c r="LV2" s="3" t="s">
        <v>654</v>
      </c>
      <c r="MK2" s="96" t="s">
        <v>209</v>
      </c>
      <c r="ML2" s="96"/>
      <c r="MM2" s="96"/>
      <c r="MN2" s="3" t="s">
        <v>655</v>
      </c>
      <c r="NA2" s="96" t="s">
        <v>209</v>
      </c>
      <c r="NB2" s="3" t="s">
        <v>655</v>
      </c>
      <c r="NP2" s="96" t="s">
        <v>209</v>
      </c>
    </row>
    <row r="3" spans="1:380" ht="14.25" customHeight="1" x14ac:dyDescent="0.15">
      <c r="B3" s="838" t="s">
        <v>185</v>
      </c>
      <c r="C3" s="1133" t="s">
        <v>334</v>
      </c>
      <c r="D3" s="1134"/>
      <c r="E3" s="1135"/>
      <c r="F3" s="1136" t="s">
        <v>278</v>
      </c>
      <c r="G3" s="1134"/>
      <c r="H3" s="1134"/>
      <c r="I3" s="1134"/>
      <c r="J3" s="1134"/>
      <c r="K3" s="1134"/>
      <c r="L3" s="1134"/>
      <c r="M3" s="1137"/>
      <c r="N3" s="97"/>
      <c r="O3" s="98"/>
      <c r="P3" s="838" t="s">
        <v>185</v>
      </c>
      <c r="Q3" s="1133" t="s">
        <v>278</v>
      </c>
      <c r="R3" s="1134"/>
      <c r="S3" s="1134"/>
      <c r="T3" s="1134"/>
      <c r="U3" s="1134"/>
      <c r="V3" s="1134"/>
      <c r="W3" s="1134"/>
      <c r="X3" s="1134"/>
      <c r="Y3" s="1134"/>
      <c r="Z3" s="1134"/>
      <c r="AA3" s="97"/>
      <c r="AB3" s="98"/>
      <c r="AC3" s="838" t="s">
        <v>185</v>
      </c>
      <c r="AD3" s="1133" t="s">
        <v>292</v>
      </c>
      <c r="AE3" s="1134"/>
      <c r="AF3" s="1168" t="s">
        <v>367</v>
      </c>
      <c r="AG3" s="287" t="s">
        <v>677</v>
      </c>
      <c r="AH3" s="1123" t="s">
        <v>294</v>
      </c>
      <c r="AI3" s="1124"/>
      <c r="AJ3" s="99"/>
      <c r="AK3" s="100"/>
      <c r="AL3" s="1078" t="s">
        <v>185</v>
      </c>
      <c r="AM3" s="1081" t="s">
        <v>296</v>
      </c>
      <c r="AN3" s="1082"/>
      <c r="AO3" s="1082"/>
      <c r="AP3" s="1037" t="s">
        <v>297</v>
      </c>
      <c r="AQ3" s="1038"/>
      <c r="AR3" s="1038"/>
      <c r="AS3" s="1038"/>
      <c r="AT3" s="1038"/>
      <c r="AU3" s="1038"/>
      <c r="AV3" s="1038"/>
      <c r="AW3" s="1039"/>
      <c r="AX3" s="1043" t="s">
        <v>335</v>
      </c>
      <c r="AY3" s="1046" t="s">
        <v>210</v>
      </c>
      <c r="AZ3" s="1046"/>
      <c r="BA3" s="1047"/>
      <c r="BB3" s="101"/>
      <c r="BC3" s="1078" t="s">
        <v>185</v>
      </c>
      <c r="BD3" s="1025" t="s">
        <v>210</v>
      </c>
      <c r="BE3" s="1026"/>
      <c r="BF3" s="1026"/>
      <c r="BG3" s="1026"/>
      <c r="BH3" s="1050"/>
      <c r="BI3" s="1025" t="s">
        <v>301</v>
      </c>
      <c r="BJ3" s="1026"/>
      <c r="BK3" s="1026"/>
      <c r="BL3" s="1026"/>
      <c r="BM3" s="1026"/>
      <c r="BN3" s="1026"/>
      <c r="BO3" s="1026"/>
      <c r="BP3" s="1027"/>
      <c r="BQ3" s="99"/>
      <c r="BR3" s="100"/>
      <c r="BS3" s="1078" t="s">
        <v>185</v>
      </c>
      <c r="BT3" s="1131" t="s">
        <v>336</v>
      </c>
      <c r="BU3" s="1123"/>
      <c r="BV3" s="1123"/>
      <c r="BW3" s="1123"/>
      <c r="BX3" s="1123"/>
      <c r="BY3" s="1123"/>
      <c r="BZ3" s="1090" t="s">
        <v>337</v>
      </c>
      <c r="CA3" s="1090" t="s">
        <v>338</v>
      </c>
      <c r="CB3" s="1090" t="s">
        <v>339</v>
      </c>
      <c r="CC3" s="1019" t="s">
        <v>707</v>
      </c>
      <c r="CD3" s="1019" t="s">
        <v>340</v>
      </c>
      <c r="CE3" s="1123" t="s">
        <v>341</v>
      </c>
      <c r="CF3" s="1123"/>
      <c r="CG3" s="1124"/>
      <c r="CH3" s="99"/>
      <c r="CI3" s="100"/>
      <c r="CJ3" s="1078" t="s">
        <v>185</v>
      </c>
      <c r="CK3" s="1081" t="s">
        <v>296</v>
      </c>
      <c r="CL3" s="1082"/>
      <c r="CM3" s="1082"/>
      <c r="CN3" s="1037" t="s">
        <v>297</v>
      </c>
      <c r="CO3" s="1038"/>
      <c r="CP3" s="1038"/>
      <c r="CQ3" s="1038"/>
      <c r="CR3" s="1038"/>
      <c r="CS3" s="1038"/>
      <c r="CT3" s="1038"/>
      <c r="CU3" s="1039"/>
      <c r="CV3" s="1043" t="s">
        <v>335</v>
      </c>
      <c r="CW3" s="1046" t="s">
        <v>210</v>
      </c>
      <c r="CX3" s="1046"/>
      <c r="CY3" s="1047"/>
      <c r="CZ3" s="101"/>
      <c r="DA3" s="1078" t="s">
        <v>185</v>
      </c>
      <c r="DB3" s="1025" t="s">
        <v>210</v>
      </c>
      <c r="DC3" s="1026"/>
      <c r="DD3" s="1026"/>
      <c r="DE3" s="1026"/>
      <c r="DF3" s="1050"/>
      <c r="DG3" s="1025" t="s">
        <v>301</v>
      </c>
      <c r="DH3" s="1026"/>
      <c r="DI3" s="1026"/>
      <c r="DJ3" s="1026"/>
      <c r="DK3" s="1026"/>
      <c r="DL3" s="1026"/>
      <c r="DM3" s="1026"/>
      <c r="DN3" s="1027"/>
      <c r="DO3" s="99"/>
      <c r="DP3" s="100"/>
      <c r="DQ3" s="838" t="s">
        <v>185</v>
      </c>
      <c r="DR3" s="1026" t="s">
        <v>336</v>
      </c>
      <c r="DS3" s="1026"/>
      <c r="DT3" s="1026"/>
      <c r="DU3" s="1026"/>
      <c r="DV3" s="1026"/>
      <c r="DW3" s="1050"/>
      <c r="DX3" s="1090" t="s">
        <v>337</v>
      </c>
      <c r="DY3" s="1090" t="s">
        <v>338</v>
      </c>
      <c r="DZ3" s="1090" t="s">
        <v>339</v>
      </c>
      <c r="EA3" s="1019" t="s">
        <v>707</v>
      </c>
      <c r="EB3" s="1022" t="s">
        <v>340</v>
      </c>
      <c r="EC3" s="1025" t="s">
        <v>341</v>
      </c>
      <c r="ED3" s="1026"/>
      <c r="EE3" s="1027"/>
      <c r="EF3" s="99"/>
      <c r="EG3" s="100"/>
      <c r="EH3" s="1078" t="s">
        <v>185</v>
      </c>
      <c r="EI3" s="1081" t="s">
        <v>296</v>
      </c>
      <c r="EJ3" s="1082"/>
      <c r="EK3" s="1082"/>
      <c r="EL3" s="1037" t="s">
        <v>297</v>
      </c>
      <c r="EM3" s="1038"/>
      <c r="EN3" s="1038"/>
      <c r="EO3" s="1038"/>
      <c r="EP3" s="1038"/>
      <c r="EQ3" s="1038"/>
      <c r="ER3" s="1038"/>
      <c r="ES3" s="1039"/>
      <c r="ET3" s="1043" t="s">
        <v>335</v>
      </c>
      <c r="EU3" s="1046" t="s">
        <v>210</v>
      </c>
      <c r="EV3" s="1046"/>
      <c r="EW3" s="1047"/>
      <c r="EX3" s="101"/>
      <c r="EY3" s="936" t="s">
        <v>185</v>
      </c>
      <c r="EZ3" s="1025" t="s">
        <v>210</v>
      </c>
      <c r="FA3" s="1026"/>
      <c r="FB3" s="1026"/>
      <c r="FC3" s="1026"/>
      <c r="FD3" s="1050"/>
      <c r="FE3" s="1025" t="s">
        <v>301</v>
      </c>
      <c r="FF3" s="1026"/>
      <c r="FG3" s="1026"/>
      <c r="FH3" s="1026"/>
      <c r="FI3" s="1026"/>
      <c r="FJ3" s="1026"/>
      <c r="FK3" s="1026"/>
      <c r="FL3" s="1027"/>
      <c r="FM3" s="100"/>
      <c r="FN3" s="838" t="s">
        <v>185</v>
      </c>
      <c r="FO3" s="1026" t="s">
        <v>336</v>
      </c>
      <c r="FP3" s="1026"/>
      <c r="FQ3" s="1026"/>
      <c r="FR3" s="1026"/>
      <c r="FS3" s="1026"/>
      <c r="FT3" s="1050"/>
      <c r="FU3" s="1090" t="s">
        <v>337</v>
      </c>
      <c r="FV3" s="1090" t="s">
        <v>338</v>
      </c>
      <c r="FW3" s="1090" t="s">
        <v>339</v>
      </c>
      <c r="FX3" s="1019" t="s">
        <v>707</v>
      </c>
      <c r="FY3" s="1022" t="s">
        <v>340</v>
      </c>
      <c r="FZ3" s="1025" t="s">
        <v>341</v>
      </c>
      <c r="GA3" s="1026"/>
      <c r="GB3" s="1027"/>
      <c r="GC3" s="99"/>
      <c r="GD3" s="100"/>
      <c r="GE3" s="1078" t="s">
        <v>185</v>
      </c>
      <c r="GF3" s="1081" t="s">
        <v>296</v>
      </c>
      <c r="GG3" s="1082"/>
      <c r="GH3" s="1082"/>
      <c r="GI3" s="1037" t="s">
        <v>297</v>
      </c>
      <c r="GJ3" s="1038"/>
      <c r="GK3" s="1038"/>
      <c r="GL3" s="1038"/>
      <c r="GM3" s="1038"/>
      <c r="GN3" s="1038"/>
      <c r="GO3" s="1038"/>
      <c r="GP3" s="1039"/>
      <c r="GQ3" s="1043" t="s">
        <v>335</v>
      </c>
      <c r="GR3" s="1046" t="s">
        <v>210</v>
      </c>
      <c r="GS3" s="1046"/>
      <c r="GT3" s="1047"/>
      <c r="GU3" s="101"/>
      <c r="GV3" s="936" t="s">
        <v>185</v>
      </c>
      <c r="GW3" s="1025" t="s">
        <v>210</v>
      </c>
      <c r="GX3" s="1026"/>
      <c r="GY3" s="1026"/>
      <c r="GZ3" s="1026"/>
      <c r="HA3" s="1050"/>
      <c r="HB3" s="1025" t="s">
        <v>301</v>
      </c>
      <c r="HC3" s="1026"/>
      <c r="HD3" s="1026"/>
      <c r="HE3" s="1026"/>
      <c r="HF3" s="1026"/>
      <c r="HG3" s="1026"/>
      <c r="HH3" s="1026"/>
      <c r="HI3" s="1027"/>
      <c r="HJ3" s="100"/>
      <c r="HK3" s="838" t="s">
        <v>185</v>
      </c>
      <c r="HL3" s="1026" t="s">
        <v>336</v>
      </c>
      <c r="HM3" s="1026"/>
      <c r="HN3" s="1026"/>
      <c r="HO3" s="1026"/>
      <c r="HP3" s="1026"/>
      <c r="HQ3" s="1050"/>
      <c r="HR3" s="1090" t="s">
        <v>337</v>
      </c>
      <c r="HS3" s="1090" t="s">
        <v>338</v>
      </c>
      <c r="HT3" s="1090" t="s">
        <v>339</v>
      </c>
      <c r="HU3" s="1022" t="s">
        <v>707</v>
      </c>
      <c r="HV3" s="1022" t="s">
        <v>340</v>
      </c>
      <c r="HW3" s="1025" t="s">
        <v>341</v>
      </c>
      <c r="HX3" s="1026"/>
      <c r="HY3" s="1027"/>
      <c r="HZ3" s="99"/>
      <c r="IA3" s="100"/>
      <c r="IB3" s="1078" t="s">
        <v>185</v>
      </c>
      <c r="IC3" s="1081" t="s">
        <v>296</v>
      </c>
      <c r="ID3" s="1082"/>
      <c r="IE3" s="1082"/>
      <c r="IF3" s="1037" t="s">
        <v>297</v>
      </c>
      <c r="IG3" s="1038"/>
      <c r="IH3" s="1038"/>
      <c r="II3" s="1038"/>
      <c r="IJ3" s="1038"/>
      <c r="IK3" s="1038"/>
      <c r="IL3" s="1038"/>
      <c r="IM3" s="1039"/>
      <c r="IN3" s="1043" t="s">
        <v>335</v>
      </c>
      <c r="IO3" s="1046" t="s">
        <v>210</v>
      </c>
      <c r="IP3" s="1046"/>
      <c r="IQ3" s="1047"/>
      <c r="IR3" s="101"/>
      <c r="IS3" s="936" t="s">
        <v>185</v>
      </c>
      <c r="IT3" s="1025" t="s">
        <v>210</v>
      </c>
      <c r="IU3" s="1026"/>
      <c r="IV3" s="1026"/>
      <c r="IW3" s="1026"/>
      <c r="IX3" s="1050"/>
      <c r="IY3" s="1025" t="s">
        <v>301</v>
      </c>
      <c r="IZ3" s="1026"/>
      <c r="JA3" s="1026"/>
      <c r="JB3" s="1026"/>
      <c r="JC3" s="1026"/>
      <c r="JD3" s="1026"/>
      <c r="JE3" s="1026"/>
      <c r="JF3" s="1027"/>
      <c r="JG3" s="100"/>
      <c r="JH3" s="838" t="s">
        <v>185</v>
      </c>
      <c r="JI3" s="1026" t="s">
        <v>336</v>
      </c>
      <c r="JJ3" s="1026"/>
      <c r="JK3" s="1026"/>
      <c r="JL3" s="1026"/>
      <c r="JM3" s="1026"/>
      <c r="JN3" s="1050"/>
      <c r="JO3" s="1090" t="s">
        <v>337</v>
      </c>
      <c r="JP3" s="1090" t="s">
        <v>338</v>
      </c>
      <c r="JQ3" s="1090" t="s">
        <v>339</v>
      </c>
      <c r="JR3" s="1022" t="s">
        <v>707</v>
      </c>
      <c r="JS3" s="1022" t="s">
        <v>340</v>
      </c>
      <c r="JT3" s="1025" t="s">
        <v>341</v>
      </c>
      <c r="JU3" s="1026"/>
      <c r="JV3" s="1027"/>
      <c r="JW3" s="99"/>
      <c r="JX3" s="100"/>
      <c r="JY3" s="1078" t="s">
        <v>185</v>
      </c>
      <c r="JZ3" s="1081" t="s">
        <v>296</v>
      </c>
      <c r="KA3" s="1082"/>
      <c r="KB3" s="1082"/>
      <c r="KC3" s="1037" t="s">
        <v>297</v>
      </c>
      <c r="KD3" s="1038"/>
      <c r="KE3" s="1038"/>
      <c r="KF3" s="1038"/>
      <c r="KG3" s="1038"/>
      <c r="KH3" s="1038"/>
      <c r="KI3" s="1038"/>
      <c r="KJ3" s="1039"/>
      <c r="KK3" s="1043" t="s">
        <v>335</v>
      </c>
      <c r="KL3" s="1046" t="s">
        <v>210</v>
      </c>
      <c r="KM3" s="1046"/>
      <c r="KN3" s="1047"/>
      <c r="KO3" s="101"/>
      <c r="KP3" s="936" t="s">
        <v>185</v>
      </c>
      <c r="KQ3" s="1025" t="s">
        <v>210</v>
      </c>
      <c r="KR3" s="1026"/>
      <c r="KS3" s="1026"/>
      <c r="KT3" s="1026"/>
      <c r="KU3" s="1050"/>
      <c r="KV3" s="1025" t="s">
        <v>301</v>
      </c>
      <c r="KW3" s="1026"/>
      <c r="KX3" s="1026"/>
      <c r="KY3" s="1026"/>
      <c r="KZ3" s="1026"/>
      <c r="LA3" s="1026"/>
      <c r="LB3" s="1026"/>
      <c r="LC3" s="1027"/>
      <c r="LD3" s="100"/>
      <c r="LE3" s="838" t="s">
        <v>185</v>
      </c>
      <c r="LF3" s="1111" t="s">
        <v>336</v>
      </c>
      <c r="LG3" s="1026"/>
      <c r="LH3" s="1026"/>
      <c r="LI3" s="1026"/>
      <c r="LJ3" s="1026"/>
      <c r="LK3" s="1050"/>
      <c r="LL3" s="1090" t="s">
        <v>337</v>
      </c>
      <c r="LM3" s="1090" t="s">
        <v>338</v>
      </c>
      <c r="LN3" s="1090" t="s">
        <v>339</v>
      </c>
      <c r="LO3" s="1022" t="s">
        <v>708</v>
      </c>
      <c r="LP3" s="1022" t="s">
        <v>340</v>
      </c>
      <c r="LQ3" s="1025" t="s">
        <v>341</v>
      </c>
      <c r="LR3" s="1026"/>
      <c r="LS3" s="1026"/>
      <c r="LT3" s="99"/>
      <c r="LU3" s="100"/>
      <c r="LV3" s="838" t="s">
        <v>185</v>
      </c>
      <c r="LW3" s="675" t="s">
        <v>296</v>
      </c>
      <c r="LX3" s="616"/>
      <c r="LY3" s="660"/>
      <c r="LZ3" s="1037" t="s">
        <v>297</v>
      </c>
      <c r="MA3" s="1038"/>
      <c r="MB3" s="1038"/>
      <c r="MC3" s="1038"/>
      <c r="MD3" s="1038"/>
      <c r="ME3" s="1038"/>
      <c r="MF3" s="1038"/>
      <c r="MG3" s="1039"/>
      <c r="MH3" s="1043" t="s">
        <v>335</v>
      </c>
      <c r="MI3" s="1037" t="s">
        <v>210</v>
      </c>
      <c r="MJ3" s="1038"/>
      <c r="MK3" s="1038"/>
      <c r="ML3" s="102"/>
      <c r="MM3" s="101"/>
      <c r="MN3" s="838" t="s">
        <v>185</v>
      </c>
      <c r="MO3" s="1111" t="s">
        <v>210</v>
      </c>
      <c r="MP3" s="1026"/>
      <c r="MQ3" s="1026"/>
      <c r="MR3" s="1026"/>
      <c r="MS3" s="1050"/>
      <c r="MT3" s="1025" t="s">
        <v>301</v>
      </c>
      <c r="MU3" s="1026"/>
      <c r="MV3" s="1026"/>
      <c r="MW3" s="1026"/>
      <c r="MX3" s="1026"/>
      <c r="MY3" s="1026"/>
      <c r="MZ3" s="1026"/>
      <c r="NA3" s="1027"/>
      <c r="NB3" s="838" t="s">
        <v>185</v>
      </c>
      <c r="NC3" s="1111" t="s">
        <v>336</v>
      </c>
      <c r="ND3" s="1026"/>
      <c r="NE3" s="1026"/>
      <c r="NF3" s="1026"/>
      <c r="NG3" s="1026"/>
      <c r="NH3" s="1050"/>
      <c r="NI3" s="1090" t="s">
        <v>337</v>
      </c>
      <c r="NJ3" s="1090" t="s">
        <v>338</v>
      </c>
      <c r="NK3" s="1090" t="s">
        <v>339</v>
      </c>
      <c r="NL3" s="1022" t="s">
        <v>708</v>
      </c>
      <c r="NM3" s="1022" t="s">
        <v>340</v>
      </c>
      <c r="NN3" s="1025" t="s">
        <v>341</v>
      </c>
      <c r="NO3" s="1026"/>
      <c r="NP3" s="1027"/>
    </row>
    <row r="4" spans="1:380" ht="14.25" customHeight="1" x14ac:dyDescent="0.15">
      <c r="B4" s="839"/>
      <c r="C4" s="1141" t="s">
        <v>276</v>
      </c>
      <c r="D4" s="1143" t="s">
        <v>277</v>
      </c>
      <c r="E4" s="1143" t="s">
        <v>270</v>
      </c>
      <c r="F4" s="1138" t="s">
        <v>280</v>
      </c>
      <c r="G4" s="1139"/>
      <c r="H4" s="1139"/>
      <c r="I4" s="1139"/>
      <c r="J4" s="1139"/>
      <c r="K4" s="1139"/>
      <c r="L4" s="1140"/>
      <c r="M4" s="288" t="s">
        <v>366</v>
      </c>
      <c r="N4" s="20"/>
      <c r="O4" s="21"/>
      <c r="P4" s="839"/>
      <c r="Q4" s="1144" t="s">
        <v>687</v>
      </c>
      <c r="R4" s="1139"/>
      <c r="S4" s="1140"/>
      <c r="T4" s="1138" t="s">
        <v>285</v>
      </c>
      <c r="U4" s="1139"/>
      <c r="V4" s="1139"/>
      <c r="W4" s="1139"/>
      <c r="X4" s="1140"/>
      <c r="Y4" s="289" t="s">
        <v>283</v>
      </c>
      <c r="Z4" s="147" t="s">
        <v>270</v>
      </c>
      <c r="AA4" s="97"/>
      <c r="AB4" s="98"/>
      <c r="AC4" s="839"/>
      <c r="AD4" s="1166" t="s">
        <v>494</v>
      </c>
      <c r="AE4" s="1159" t="s">
        <v>293</v>
      </c>
      <c r="AF4" s="620"/>
      <c r="AG4" s="290"/>
      <c r="AH4" s="1125"/>
      <c r="AI4" s="1126"/>
      <c r="AJ4" s="99"/>
      <c r="AK4" s="100"/>
      <c r="AL4" s="1079"/>
      <c r="AM4" s="1083"/>
      <c r="AN4" s="1084"/>
      <c r="AO4" s="1084"/>
      <c r="AP4" s="1040"/>
      <c r="AQ4" s="1041"/>
      <c r="AR4" s="1041"/>
      <c r="AS4" s="1041"/>
      <c r="AT4" s="1041"/>
      <c r="AU4" s="1041"/>
      <c r="AV4" s="1041"/>
      <c r="AW4" s="1042"/>
      <c r="AX4" s="1044"/>
      <c r="AY4" s="1048"/>
      <c r="AZ4" s="1048"/>
      <c r="BA4" s="1049"/>
      <c r="BB4" s="101"/>
      <c r="BC4" s="1079"/>
      <c r="BD4" s="1051"/>
      <c r="BE4" s="1052"/>
      <c r="BF4" s="1052"/>
      <c r="BG4" s="1052"/>
      <c r="BH4" s="1053"/>
      <c r="BI4" s="1051"/>
      <c r="BJ4" s="1052"/>
      <c r="BK4" s="1052"/>
      <c r="BL4" s="1052"/>
      <c r="BM4" s="1052"/>
      <c r="BN4" s="1052"/>
      <c r="BO4" s="1052"/>
      <c r="BP4" s="1054"/>
      <c r="BQ4" s="99"/>
      <c r="BR4" s="100"/>
      <c r="BS4" s="1079"/>
      <c r="BT4" s="1132"/>
      <c r="BU4" s="1125"/>
      <c r="BV4" s="1125"/>
      <c r="BW4" s="1125"/>
      <c r="BX4" s="1125"/>
      <c r="BY4" s="1125"/>
      <c r="BZ4" s="1086"/>
      <c r="CA4" s="1086"/>
      <c r="CB4" s="1086"/>
      <c r="CC4" s="1020"/>
      <c r="CD4" s="1020"/>
      <c r="CE4" s="1125"/>
      <c r="CF4" s="1125"/>
      <c r="CG4" s="1126"/>
      <c r="CH4" s="99"/>
      <c r="CI4" s="100"/>
      <c r="CJ4" s="1079"/>
      <c r="CK4" s="1083"/>
      <c r="CL4" s="1084"/>
      <c r="CM4" s="1084"/>
      <c r="CN4" s="1040"/>
      <c r="CO4" s="1041"/>
      <c r="CP4" s="1041"/>
      <c r="CQ4" s="1041"/>
      <c r="CR4" s="1041"/>
      <c r="CS4" s="1041"/>
      <c r="CT4" s="1041"/>
      <c r="CU4" s="1042"/>
      <c r="CV4" s="1044"/>
      <c r="CW4" s="1048"/>
      <c r="CX4" s="1048"/>
      <c r="CY4" s="1049"/>
      <c r="CZ4" s="101"/>
      <c r="DA4" s="1079"/>
      <c r="DB4" s="1051"/>
      <c r="DC4" s="1052"/>
      <c r="DD4" s="1052"/>
      <c r="DE4" s="1052"/>
      <c r="DF4" s="1053"/>
      <c r="DG4" s="1051"/>
      <c r="DH4" s="1052"/>
      <c r="DI4" s="1052"/>
      <c r="DJ4" s="1052"/>
      <c r="DK4" s="1052"/>
      <c r="DL4" s="1052"/>
      <c r="DM4" s="1052"/>
      <c r="DN4" s="1054"/>
      <c r="DO4" s="99"/>
      <c r="DP4" s="100"/>
      <c r="DQ4" s="839"/>
      <c r="DR4" s="1052"/>
      <c r="DS4" s="1052"/>
      <c r="DT4" s="1052"/>
      <c r="DU4" s="1052"/>
      <c r="DV4" s="1052"/>
      <c r="DW4" s="1053"/>
      <c r="DX4" s="1086"/>
      <c r="DY4" s="1086"/>
      <c r="DZ4" s="1086"/>
      <c r="EA4" s="1020"/>
      <c r="EB4" s="1023"/>
      <c r="EC4" s="1051"/>
      <c r="ED4" s="1052"/>
      <c r="EE4" s="1054"/>
      <c r="EF4" s="99"/>
      <c r="EG4" s="100"/>
      <c r="EH4" s="1079"/>
      <c r="EI4" s="1083"/>
      <c r="EJ4" s="1084"/>
      <c r="EK4" s="1084"/>
      <c r="EL4" s="1040"/>
      <c r="EM4" s="1041"/>
      <c r="EN4" s="1041"/>
      <c r="EO4" s="1041"/>
      <c r="EP4" s="1041"/>
      <c r="EQ4" s="1041"/>
      <c r="ER4" s="1041"/>
      <c r="ES4" s="1042"/>
      <c r="ET4" s="1044"/>
      <c r="EU4" s="1048"/>
      <c r="EV4" s="1048"/>
      <c r="EW4" s="1049"/>
      <c r="EX4" s="101"/>
      <c r="EY4" s="937"/>
      <c r="EZ4" s="1051"/>
      <c r="FA4" s="1052"/>
      <c r="FB4" s="1052"/>
      <c r="FC4" s="1052"/>
      <c r="FD4" s="1053"/>
      <c r="FE4" s="1051"/>
      <c r="FF4" s="1052"/>
      <c r="FG4" s="1052"/>
      <c r="FH4" s="1052"/>
      <c r="FI4" s="1052"/>
      <c r="FJ4" s="1052"/>
      <c r="FK4" s="1052"/>
      <c r="FL4" s="1054"/>
      <c r="FM4" s="100"/>
      <c r="FN4" s="839"/>
      <c r="FO4" s="1052"/>
      <c r="FP4" s="1052"/>
      <c r="FQ4" s="1052"/>
      <c r="FR4" s="1052"/>
      <c r="FS4" s="1052"/>
      <c r="FT4" s="1053"/>
      <c r="FU4" s="1086"/>
      <c r="FV4" s="1086"/>
      <c r="FW4" s="1086"/>
      <c r="FX4" s="1020"/>
      <c r="FY4" s="1023"/>
      <c r="FZ4" s="1051"/>
      <c r="GA4" s="1052"/>
      <c r="GB4" s="1054"/>
      <c r="GC4" s="99"/>
      <c r="GD4" s="100"/>
      <c r="GE4" s="1079"/>
      <c r="GF4" s="1083"/>
      <c r="GG4" s="1084"/>
      <c r="GH4" s="1084"/>
      <c r="GI4" s="1040"/>
      <c r="GJ4" s="1041"/>
      <c r="GK4" s="1041"/>
      <c r="GL4" s="1041"/>
      <c r="GM4" s="1041"/>
      <c r="GN4" s="1041"/>
      <c r="GO4" s="1041"/>
      <c r="GP4" s="1042"/>
      <c r="GQ4" s="1044"/>
      <c r="GR4" s="1048"/>
      <c r="GS4" s="1048"/>
      <c r="GT4" s="1049"/>
      <c r="GU4" s="101"/>
      <c r="GV4" s="937"/>
      <c r="GW4" s="1051"/>
      <c r="GX4" s="1052"/>
      <c r="GY4" s="1052"/>
      <c r="GZ4" s="1052"/>
      <c r="HA4" s="1053"/>
      <c r="HB4" s="1051"/>
      <c r="HC4" s="1052"/>
      <c r="HD4" s="1052"/>
      <c r="HE4" s="1052"/>
      <c r="HF4" s="1052"/>
      <c r="HG4" s="1052"/>
      <c r="HH4" s="1052"/>
      <c r="HI4" s="1054"/>
      <c r="HJ4" s="100"/>
      <c r="HK4" s="839"/>
      <c r="HL4" s="1052"/>
      <c r="HM4" s="1052"/>
      <c r="HN4" s="1052"/>
      <c r="HO4" s="1052"/>
      <c r="HP4" s="1052"/>
      <c r="HQ4" s="1053"/>
      <c r="HR4" s="1086"/>
      <c r="HS4" s="1086"/>
      <c r="HT4" s="1086"/>
      <c r="HU4" s="1023"/>
      <c r="HV4" s="1023"/>
      <c r="HW4" s="1051"/>
      <c r="HX4" s="1052"/>
      <c r="HY4" s="1054"/>
      <c r="HZ4" s="99"/>
      <c r="IA4" s="100"/>
      <c r="IB4" s="1079"/>
      <c r="IC4" s="1083"/>
      <c r="ID4" s="1084"/>
      <c r="IE4" s="1084"/>
      <c r="IF4" s="1040"/>
      <c r="IG4" s="1041"/>
      <c r="IH4" s="1041"/>
      <c r="II4" s="1041"/>
      <c r="IJ4" s="1041"/>
      <c r="IK4" s="1041"/>
      <c r="IL4" s="1041"/>
      <c r="IM4" s="1042"/>
      <c r="IN4" s="1044"/>
      <c r="IO4" s="1048"/>
      <c r="IP4" s="1048"/>
      <c r="IQ4" s="1049"/>
      <c r="IR4" s="101"/>
      <c r="IS4" s="937"/>
      <c r="IT4" s="1051"/>
      <c r="IU4" s="1052"/>
      <c r="IV4" s="1052"/>
      <c r="IW4" s="1052"/>
      <c r="IX4" s="1053"/>
      <c r="IY4" s="1051"/>
      <c r="IZ4" s="1052"/>
      <c r="JA4" s="1052"/>
      <c r="JB4" s="1052"/>
      <c r="JC4" s="1052"/>
      <c r="JD4" s="1052"/>
      <c r="JE4" s="1052"/>
      <c r="JF4" s="1054"/>
      <c r="JG4" s="100"/>
      <c r="JH4" s="839"/>
      <c r="JI4" s="1052"/>
      <c r="JJ4" s="1052"/>
      <c r="JK4" s="1052"/>
      <c r="JL4" s="1052"/>
      <c r="JM4" s="1052"/>
      <c r="JN4" s="1053"/>
      <c r="JO4" s="1086"/>
      <c r="JP4" s="1086"/>
      <c r="JQ4" s="1086"/>
      <c r="JR4" s="1023"/>
      <c r="JS4" s="1023"/>
      <c r="JT4" s="1051"/>
      <c r="JU4" s="1052"/>
      <c r="JV4" s="1054"/>
      <c r="JW4" s="99"/>
      <c r="JX4" s="100"/>
      <c r="JY4" s="1079"/>
      <c r="JZ4" s="1083"/>
      <c r="KA4" s="1084"/>
      <c r="KB4" s="1084"/>
      <c r="KC4" s="1040"/>
      <c r="KD4" s="1041"/>
      <c r="KE4" s="1041"/>
      <c r="KF4" s="1041"/>
      <c r="KG4" s="1041"/>
      <c r="KH4" s="1041"/>
      <c r="KI4" s="1041"/>
      <c r="KJ4" s="1042"/>
      <c r="KK4" s="1044"/>
      <c r="KL4" s="1048"/>
      <c r="KM4" s="1048"/>
      <c r="KN4" s="1049"/>
      <c r="KO4" s="101"/>
      <c r="KP4" s="937"/>
      <c r="KQ4" s="1051"/>
      <c r="KR4" s="1052"/>
      <c r="KS4" s="1052"/>
      <c r="KT4" s="1052"/>
      <c r="KU4" s="1053"/>
      <c r="KV4" s="1051"/>
      <c r="KW4" s="1052"/>
      <c r="KX4" s="1052"/>
      <c r="KY4" s="1052"/>
      <c r="KZ4" s="1052"/>
      <c r="LA4" s="1052"/>
      <c r="LB4" s="1052"/>
      <c r="LC4" s="1054"/>
      <c r="LD4" s="100"/>
      <c r="LE4" s="839"/>
      <c r="LF4" s="1112"/>
      <c r="LG4" s="1052"/>
      <c r="LH4" s="1052"/>
      <c r="LI4" s="1052"/>
      <c r="LJ4" s="1052"/>
      <c r="LK4" s="1053"/>
      <c r="LL4" s="1086"/>
      <c r="LM4" s="1086"/>
      <c r="LN4" s="1086"/>
      <c r="LO4" s="1023"/>
      <c r="LP4" s="1023"/>
      <c r="LQ4" s="1051"/>
      <c r="LR4" s="1052"/>
      <c r="LS4" s="1052"/>
      <c r="LT4" s="99"/>
      <c r="LU4" s="100"/>
      <c r="LV4" s="839"/>
      <c r="LW4" s="676"/>
      <c r="LX4" s="618"/>
      <c r="LY4" s="661"/>
      <c r="LZ4" s="1040"/>
      <c r="MA4" s="1041"/>
      <c r="MB4" s="1041"/>
      <c r="MC4" s="1041"/>
      <c r="MD4" s="1041"/>
      <c r="ME4" s="1041"/>
      <c r="MF4" s="1041"/>
      <c r="MG4" s="1042"/>
      <c r="MH4" s="1044"/>
      <c r="MI4" s="1040"/>
      <c r="MJ4" s="1041"/>
      <c r="MK4" s="1041"/>
      <c r="ML4" s="102"/>
      <c r="MM4" s="101"/>
      <c r="MN4" s="839"/>
      <c r="MO4" s="1112"/>
      <c r="MP4" s="1052"/>
      <c r="MQ4" s="1052"/>
      <c r="MR4" s="1052"/>
      <c r="MS4" s="1053"/>
      <c r="MT4" s="1028"/>
      <c r="MU4" s="1029"/>
      <c r="MV4" s="1029"/>
      <c r="MW4" s="1029"/>
      <c r="MX4" s="1029"/>
      <c r="MY4" s="1029"/>
      <c r="MZ4" s="1029"/>
      <c r="NA4" s="1030"/>
      <c r="NB4" s="839"/>
      <c r="NC4" s="1112"/>
      <c r="ND4" s="1052"/>
      <c r="NE4" s="1052"/>
      <c r="NF4" s="1052"/>
      <c r="NG4" s="1052"/>
      <c r="NH4" s="1053"/>
      <c r="NI4" s="1086"/>
      <c r="NJ4" s="1086"/>
      <c r="NK4" s="1086"/>
      <c r="NL4" s="1023"/>
      <c r="NM4" s="1023"/>
      <c r="NN4" s="1051"/>
      <c r="NO4" s="1052"/>
      <c r="NP4" s="1054"/>
    </row>
    <row r="5" spans="1:380" ht="14.25" customHeight="1" x14ac:dyDescent="0.15">
      <c r="B5" s="839"/>
      <c r="C5" s="1142"/>
      <c r="D5" s="620"/>
      <c r="E5" s="620"/>
      <c r="F5" s="291" t="s">
        <v>279</v>
      </c>
      <c r="G5" s="1155" t="s">
        <v>389</v>
      </c>
      <c r="H5" s="1156"/>
      <c r="I5" s="1156"/>
      <c r="J5" s="1156"/>
      <c r="K5" s="1143" t="s">
        <v>284</v>
      </c>
      <c r="L5" s="1157" t="s">
        <v>283</v>
      </c>
      <c r="M5" s="292" t="s">
        <v>342</v>
      </c>
      <c r="N5" s="22"/>
      <c r="O5" s="23"/>
      <c r="P5" s="839"/>
      <c r="Q5" s="1145" t="s">
        <v>286</v>
      </c>
      <c r="R5" s="1147" t="s">
        <v>283</v>
      </c>
      <c r="S5" s="293" t="s">
        <v>196</v>
      </c>
      <c r="T5" s="294" t="s">
        <v>343</v>
      </c>
      <c r="U5" s="295" t="s">
        <v>288</v>
      </c>
      <c r="V5" s="296" t="s">
        <v>290</v>
      </c>
      <c r="W5" s="296" t="s">
        <v>283</v>
      </c>
      <c r="X5" s="297" t="s">
        <v>196</v>
      </c>
      <c r="Y5" s="290"/>
      <c r="Z5" s="1149" t="s">
        <v>679</v>
      </c>
      <c r="AA5" s="24"/>
      <c r="AB5" s="25"/>
      <c r="AC5" s="839"/>
      <c r="AD5" s="1167"/>
      <c r="AE5" s="1159"/>
      <c r="AF5" s="620"/>
      <c r="AG5" s="290"/>
      <c r="AH5" s="1161" t="s">
        <v>295</v>
      </c>
      <c r="AI5" s="1163" t="s">
        <v>683</v>
      </c>
      <c r="AJ5" s="99"/>
      <c r="AK5" s="100"/>
      <c r="AL5" s="1079"/>
      <c r="AM5" s="1094" t="s">
        <v>369</v>
      </c>
      <c r="AN5" s="1073" t="s">
        <v>344</v>
      </c>
      <c r="AO5" s="1073" t="s">
        <v>196</v>
      </c>
      <c r="AP5" s="1075" t="s">
        <v>298</v>
      </c>
      <c r="AQ5" s="1055" t="s">
        <v>346</v>
      </c>
      <c r="AR5" s="1055" t="s">
        <v>345</v>
      </c>
      <c r="AS5" s="1055" t="s">
        <v>602</v>
      </c>
      <c r="AT5" s="1055" t="s">
        <v>603</v>
      </c>
      <c r="AU5" s="1055" t="s">
        <v>599</v>
      </c>
      <c r="AV5" s="1055" t="s">
        <v>502</v>
      </c>
      <c r="AW5" s="1056" t="s">
        <v>347</v>
      </c>
      <c r="AX5" s="1044"/>
      <c r="AY5" s="1059" t="s">
        <v>299</v>
      </c>
      <c r="AZ5" s="1061" t="s">
        <v>684</v>
      </c>
      <c r="BA5" s="1063" t="s">
        <v>348</v>
      </c>
      <c r="BB5" s="27"/>
      <c r="BC5" s="1079"/>
      <c r="BD5" s="1065" t="s">
        <v>604</v>
      </c>
      <c r="BE5" s="1065" t="s">
        <v>605</v>
      </c>
      <c r="BF5" s="1067" t="s">
        <v>609</v>
      </c>
      <c r="BG5" s="1071" t="s">
        <v>350</v>
      </c>
      <c r="BH5" s="1071" t="s">
        <v>347</v>
      </c>
      <c r="BI5" s="1031" t="s">
        <v>370</v>
      </c>
      <c r="BJ5" s="1033" t="s">
        <v>331</v>
      </c>
      <c r="BK5" s="1033" t="s">
        <v>330</v>
      </c>
      <c r="BL5" s="1035" t="s">
        <v>606</v>
      </c>
      <c r="BM5" s="1035" t="s">
        <v>607</v>
      </c>
      <c r="BN5" s="1035" t="s">
        <v>608</v>
      </c>
      <c r="BO5" s="1035" t="s">
        <v>351</v>
      </c>
      <c r="BP5" s="1069" t="s">
        <v>347</v>
      </c>
      <c r="BQ5" s="28"/>
      <c r="BR5" s="15"/>
      <c r="BS5" s="1079"/>
      <c r="BT5" s="1127" t="s">
        <v>302</v>
      </c>
      <c r="BU5" s="1129" t="s">
        <v>229</v>
      </c>
      <c r="BV5" s="1129" t="s">
        <v>304</v>
      </c>
      <c r="BW5" s="1129" t="s">
        <v>390</v>
      </c>
      <c r="BX5" s="1129" t="s">
        <v>303</v>
      </c>
      <c r="BY5" s="1129" t="s">
        <v>352</v>
      </c>
      <c r="BZ5" s="1086"/>
      <c r="CA5" s="1086"/>
      <c r="CB5" s="1086"/>
      <c r="CC5" s="1020"/>
      <c r="CD5" s="1020"/>
      <c r="CE5" s="1119" t="s">
        <v>353</v>
      </c>
      <c r="CF5" s="1119" t="s">
        <v>354</v>
      </c>
      <c r="CG5" s="1121" t="s">
        <v>352</v>
      </c>
      <c r="CH5" s="29"/>
      <c r="CI5" s="30"/>
      <c r="CJ5" s="1079"/>
      <c r="CK5" s="1094" t="s">
        <v>353</v>
      </c>
      <c r="CL5" s="1073" t="s">
        <v>29</v>
      </c>
      <c r="CM5" s="1073" t="s">
        <v>196</v>
      </c>
      <c r="CN5" s="1075" t="s">
        <v>298</v>
      </c>
      <c r="CO5" s="1055" t="s">
        <v>346</v>
      </c>
      <c r="CP5" s="1055" t="s">
        <v>345</v>
      </c>
      <c r="CQ5" s="1055" t="s">
        <v>602</v>
      </c>
      <c r="CR5" s="1055" t="s">
        <v>603</v>
      </c>
      <c r="CS5" s="1055" t="s">
        <v>599</v>
      </c>
      <c r="CT5" s="1055" t="s">
        <v>502</v>
      </c>
      <c r="CU5" s="1056" t="s">
        <v>347</v>
      </c>
      <c r="CV5" s="1044"/>
      <c r="CW5" s="1059" t="s">
        <v>299</v>
      </c>
      <c r="CX5" s="1061" t="s">
        <v>684</v>
      </c>
      <c r="CY5" s="1063" t="s">
        <v>348</v>
      </c>
      <c r="CZ5" s="27"/>
      <c r="DA5" s="1079"/>
      <c r="DB5" s="1065" t="s">
        <v>604</v>
      </c>
      <c r="DC5" s="1065" t="s">
        <v>605</v>
      </c>
      <c r="DD5" s="1067" t="s">
        <v>609</v>
      </c>
      <c r="DE5" s="1071" t="s">
        <v>350</v>
      </c>
      <c r="DF5" s="1071" t="s">
        <v>347</v>
      </c>
      <c r="DG5" s="1031" t="s">
        <v>370</v>
      </c>
      <c r="DH5" s="1033" t="s">
        <v>331</v>
      </c>
      <c r="DI5" s="1033" t="s">
        <v>330</v>
      </c>
      <c r="DJ5" s="1035" t="s">
        <v>606</v>
      </c>
      <c r="DK5" s="1035" t="s">
        <v>607</v>
      </c>
      <c r="DL5" s="1035" t="s">
        <v>608</v>
      </c>
      <c r="DM5" s="1035" t="s">
        <v>351</v>
      </c>
      <c r="DN5" s="1069" t="s">
        <v>347</v>
      </c>
      <c r="DO5" s="28"/>
      <c r="DP5" s="15"/>
      <c r="DQ5" s="839"/>
      <c r="DR5" s="1091" t="s">
        <v>302</v>
      </c>
      <c r="DS5" s="1085" t="s">
        <v>229</v>
      </c>
      <c r="DT5" s="1085" t="s">
        <v>304</v>
      </c>
      <c r="DU5" s="1085" t="s">
        <v>390</v>
      </c>
      <c r="DV5" s="1085" t="s">
        <v>303</v>
      </c>
      <c r="DW5" s="1085" t="s">
        <v>352</v>
      </c>
      <c r="DX5" s="1086"/>
      <c r="DY5" s="1086"/>
      <c r="DZ5" s="1086"/>
      <c r="EA5" s="1020"/>
      <c r="EB5" s="1023"/>
      <c r="EC5" s="1088" t="s">
        <v>353</v>
      </c>
      <c r="ED5" s="1088" t="s">
        <v>354</v>
      </c>
      <c r="EE5" s="711" t="s">
        <v>352</v>
      </c>
      <c r="EF5" s="29"/>
      <c r="EG5" s="30"/>
      <c r="EH5" s="1079"/>
      <c r="EI5" s="1094" t="s">
        <v>353</v>
      </c>
      <c r="EJ5" s="1073" t="s">
        <v>29</v>
      </c>
      <c r="EK5" s="1073" t="s">
        <v>196</v>
      </c>
      <c r="EL5" s="1075" t="s">
        <v>298</v>
      </c>
      <c r="EM5" s="1055" t="s">
        <v>346</v>
      </c>
      <c r="EN5" s="1055" t="s">
        <v>345</v>
      </c>
      <c r="EO5" s="1055" t="s">
        <v>602</v>
      </c>
      <c r="EP5" s="1055" t="s">
        <v>603</v>
      </c>
      <c r="EQ5" s="1055" t="s">
        <v>599</v>
      </c>
      <c r="ER5" s="1055" t="s">
        <v>502</v>
      </c>
      <c r="ES5" s="1056" t="s">
        <v>347</v>
      </c>
      <c r="ET5" s="1044"/>
      <c r="EU5" s="1059" t="s">
        <v>299</v>
      </c>
      <c r="EV5" s="1061" t="s">
        <v>684</v>
      </c>
      <c r="EW5" s="1063" t="s">
        <v>348</v>
      </c>
      <c r="EX5" s="27"/>
      <c r="EY5" s="937"/>
      <c r="EZ5" s="1065" t="s">
        <v>604</v>
      </c>
      <c r="FA5" s="1065" t="s">
        <v>605</v>
      </c>
      <c r="FB5" s="1067" t="s">
        <v>609</v>
      </c>
      <c r="FC5" s="1071" t="s">
        <v>350</v>
      </c>
      <c r="FD5" s="1071" t="s">
        <v>347</v>
      </c>
      <c r="FE5" s="1031" t="s">
        <v>370</v>
      </c>
      <c r="FF5" s="1033" t="s">
        <v>331</v>
      </c>
      <c r="FG5" s="1033" t="s">
        <v>330</v>
      </c>
      <c r="FH5" s="1035" t="s">
        <v>606</v>
      </c>
      <c r="FI5" s="1035" t="s">
        <v>607</v>
      </c>
      <c r="FJ5" s="1035" t="s">
        <v>608</v>
      </c>
      <c r="FK5" s="1035" t="s">
        <v>351</v>
      </c>
      <c r="FL5" s="1069" t="s">
        <v>347</v>
      </c>
      <c r="FM5" s="15"/>
      <c r="FN5" s="839"/>
      <c r="FO5" s="1091" t="s">
        <v>302</v>
      </c>
      <c r="FP5" s="1085" t="s">
        <v>229</v>
      </c>
      <c r="FQ5" s="1085" t="s">
        <v>304</v>
      </c>
      <c r="FR5" s="1085" t="s">
        <v>390</v>
      </c>
      <c r="FS5" s="1085" t="s">
        <v>303</v>
      </c>
      <c r="FT5" s="1085" t="s">
        <v>347</v>
      </c>
      <c r="FU5" s="1086"/>
      <c r="FV5" s="1086"/>
      <c r="FW5" s="1086"/>
      <c r="FX5" s="1020"/>
      <c r="FY5" s="1023"/>
      <c r="FZ5" s="1088" t="s">
        <v>353</v>
      </c>
      <c r="GA5" s="1088" t="s">
        <v>29</v>
      </c>
      <c r="GB5" s="711" t="s">
        <v>347</v>
      </c>
      <c r="GC5" s="29"/>
      <c r="GD5" s="30"/>
      <c r="GE5" s="1079"/>
      <c r="GF5" s="1094" t="s">
        <v>353</v>
      </c>
      <c r="GG5" s="1073" t="s">
        <v>29</v>
      </c>
      <c r="GH5" s="1073" t="s">
        <v>196</v>
      </c>
      <c r="GI5" s="1075" t="s">
        <v>298</v>
      </c>
      <c r="GJ5" s="1055" t="s">
        <v>346</v>
      </c>
      <c r="GK5" s="1055" t="s">
        <v>345</v>
      </c>
      <c r="GL5" s="1055" t="s">
        <v>602</v>
      </c>
      <c r="GM5" s="1055" t="s">
        <v>603</v>
      </c>
      <c r="GN5" s="1055" t="s">
        <v>599</v>
      </c>
      <c r="GO5" s="1055" t="s">
        <v>502</v>
      </c>
      <c r="GP5" s="1056" t="s">
        <v>347</v>
      </c>
      <c r="GQ5" s="1044"/>
      <c r="GR5" s="1059" t="s">
        <v>299</v>
      </c>
      <c r="GS5" s="1061" t="s">
        <v>684</v>
      </c>
      <c r="GT5" s="1063" t="s">
        <v>348</v>
      </c>
      <c r="GU5" s="27"/>
      <c r="GV5" s="937"/>
      <c r="GW5" s="1065" t="s">
        <v>604</v>
      </c>
      <c r="GX5" s="1065" t="s">
        <v>605</v>
      </c>
      <c r="GY5" s="1067" t="s">
        <v>609</v>
      </c>
      <c r="GZ5" s="1071" t="s">
        <v>350</v>
      </c>
      <c r="HA5" s="1071" t="s">
        <v>347</v>
      </c>
      <c r="HB5" s="1031" t="s">
        <v>370</v>
      </c>
      <c r="HC5" s="1033" t="s">
        <v>331</v>
      </c>
      <c r="HD5" s="1033" t="s">
        <v>330</v>
      </c>
      <c r="HE5" s="1035" t="s">
        <v>606</v>
      </c>
      <c r="HF5" s="1035" t="s">
        <v>607</v>
      </c>
      <c r="HG5" s="1035" t="s">
        <v>608</v>
      </c>
      <c r="HH5" s="1035" t="s">
        <v>351</v>
      </c>
      <c r="HI5" s="1069" t="s">
        <v>347</v>
      </c>
      <c r="HJ5" s="15"/>
      <c r="HK5" s="839"/>
      <c r="HL5" s="1091" t="s">
        <v>302</v>
      </c>
      <c r="HM5" s="1085" t="s">
        <v>229</v>
      </c>
      <c r="HN5" s="1085" t="s">
        <v>304</v>
      </c>
      <c r="HO5" s="1085" t="s">
        <v>390</v>
      </c>
      <c r="HP5" s="1085" t="s">
        <v>303</v>
      </c>
      <c r="HQ5" s="1085" t="s">
        <v>347</v>
      </c>
      <c r="HR5" s="1086"/>
      <c r="HS5" s="1086"/>
      <c r="HT5" s="1086"/>
      <c r="HU5" s="1023"/>
      <c r="HV5" s="1023"/>
      <c r="HW5" s="1088" t="s">
        <v>353</v>
      </c>
      <c r="HX5" s="1088" t="s">
        <v>29</v>
      </c>
      <c r="HY5" s="711" t="s">
        <v>347</v>
      </c>
      <c r="HZ5" s="29"/>
      <c r="IA5" s="30"/>
      <c r="IB5" s="1079"/>
      <c r="IC5" s="1094" t="s">
        <v>353</v>
      </c>
      <c r="ID5" s="1073" t="s">
        <v>29</v>
      </c>
      <c r="IE5" s="1073" t="s">
        <v>196</v>
      </c>
      <c r="IF5" s="1075" t="s">
        <v>298</v>
      </c>
      <c r="IG5" s="1055" t="s">
        <v>346</v>
      </c>
      <c r="IH5" s="1055" t="s">
        <v>345</v>
      </c>
      <c r="II5" s="1055" t="s">
        <v>602</v>
      </c>
      <c r="IJ5" s="1055" t="s">
        <v>603</v>
      </c>
      <c r="IK5" s="1055" t="s">
        <v>599</v>
      </c>
      <c r="IL5" s="1055" t="s">
        <v>502</v>
      </c>
      <c r="IM5" s="1056" t="s">
        <v>347</v>
      </c>
      <c r="IN5" s="1044"/>
      <c r="IO5" s="1059" t="s">
        <v>299</v>
      </c>
      <c r="IP5" s="1061" t="s">
        <v>684</v>
      </c>
      <c r="IQ5" s="1063" t="s">
        <v>348</v>
      </c>
      <c r="IR5" s="27"/>
      <c r="IS5" s="937"/>
      <c r="IT5" s="1065" t="s">
        <v>604</v>
      </c>
      <c r="IU5" s="1065" t="s">
        <v>605</v>
      </c>
      <c r="IV5" s="1067" t="s">
        <v>609</v>
      </c>
      <c r="IW5" s="1071" t="s">
        <v>350</v>
      </c>
      <c r="IX5" s="1071" t="s">
        <v>347</v>
      </c>
      <c r="IY5" s="1031" t="s">
        <v>370</v>
      </c>
      <c r="IZ5" s="1033" t="s">
        <v>331</v>
      </c>
      <c r="JA5" s="1033" t="s">
        <v>330</v>
      </c>
      <c r="JB5" s="1035" t="s">
        <v>606</v>
      </c>
      <c r="JC5" s="1035" t="s">
        <v>607</v>
      </c>
      <c r="JD5" s="1035" t="s">
        <v>608</v>
      </c>
      <c r="JE5" s="1035" t="s">
        <v>351</v>
      </c>
      <c r="JF5" s="1069" t="s">
        <v>347</v>
      </c>
      <c r="JG5" s="15"/>
      <c r="JH5" s="839"/>
      <c r="JI5" s="1091" t="s">
        <v>302</v>
      </c>
      <c r="JJ5" s="1085" t="s">
        <v>229</v>
      </c>
      <c r="JK5" s="1085" t="s">
        <v>304</v>
      </c>
      <c r="JL5" s="1085" t="s">
        <v>390</v>
      </c>
      <c r="JM5" s="1085" t="s">
        <v>303</v>
      </c>
      <c r="JN5" s="1085" t="s">
        <v>347</v>
      </c>
      <c r="JO5" s="1086"/>
      <c r="JP5" s="1086"/>
      <c r="JQ5" s="1086"/>
      <c r="JR5" s="1023"/>
      <c r="JS5" s="1023"/>
      <c r="JT5" s="1088" t="s">
        <v>353</v>
      </c>
      <c r="JU5" s="1088" t="s">
        <v>29</v>
      </c>
      <c r="JV5" s="711" t="s">
        <v>347</v>
      </c>
      <c r="JW5" s="29"/>
      <c r="JX5" s="30"/>
      <c r="JY5" s="1079"/>
      <c r="JZ5" s="1094" t="s">
        <v>353</v>
      </c>
      <c r="KA5" s="1073" t="s">
        <v>29</v>
      </c>
      <c r="KB5" s="1073" t="s">
        <v>196</v>
      </c>
      <c r="KC5" s="1075" t="s">
        <v>298</v>
      </c>
      <c r="KD5" s="1055" t="s">
        <v>346</v>
      </c>
      <c r="KE5" s="1055" t="s">
        <v>345</v>
      </c>
      <c r="KF5" s="1055" t="s">
        <v>602</v>
      </c>
      <c r="KG5" s="1055" t="s">
        <v>603</v>
      </c>
      <c r="KH5" s="1055" t="s">
        <v>599</v>
      </c>
      <c r="KI5" s="1055" t="s">
        <v>502</v>
      </c>
      <c r="KJ5" s="1056" t="s">
        <v>347</v>
      </c>
      <c r="KK5" s="1044"/>
      <c r="KL5" s="1059" t="s">
        <v>299</v>
      </c>
      <c r="KM5" s="1061" t="s">
        <v>684</v>
      </c>
      <c r="KN5" s="1063" t="s">
        <v>348</v>
      </c>
      <c r="KO5" s="27"/>
      <c r="KP5" s="937"/>
      <c r="KQ5" s="1065" t="s">
        <v>604</v>
      </c>
      <c r="KR5" s="1065" t="s">
        <v>605</v>
      </c>
      <c r="KS5" s="1067" t="s">
        <v>609</v>
      </c>
      <c r="KT5" s="1071" t="s">
        <v>350</v>
      </c>
      <c r="KU5" s="1071" t="s">
        <v>347</v>
      </c>
      <c r="KV5" s="1031" t="s">
        <v>370</v>
      </c>
      <c r="KW5" s="1033" t="s">
        <v>331</v>
      </c>
      <c r="KX5" s="1033" t="s">
        <v>330</v>
      </c>
      <c r="KY5" s="1035" t="s">
        <v>606</v>
      </c>
      <c r="KZ5" s="1035" t="s">
        <v>607</v>
      </c>
      <c r="LA5" s="1035" t="s">
        <v>608</v>
      </c>
      <c r="LB5" s="1035" t="s">
        <v>351</v>
      </c>
      <c r="LC5" s="1069" t="s">
        <v>347</v>
      </c>
      <c r="LD5" s="15"/>
      <c r="LE5" s="839"/>
      <c r="LF5" s="1113" t="s">
        <v>302</v>
      </c>
      <c r="LG5" s="1085" t="s">
        <v>229</v>
      </c>
      <c r="LH5" s="1085" t="s">
        <v>304</v>
      </c>
      <c r="LI5" s="1085" t="s">
        <v>390</v>
      </c>
      <c r="LJ5" s="1085" t="s">
        <v>303</v>
      </c>
      <c r="LK5" s="1085" t="s">
        <v>352</v>
      </c>
      <c r="LL5" s="1086"/>
      <c r="LM5" s="1086"/>
      <c r="LN5" s="1086"/>
      <c r="LO5" s="1023"/>
      <c r="LP5" s="1023"/>
      <c r="LQ5" s="1088" t="s">
        <v>353</v>
      </c>
      <c r="LR5" s="1088" t="s">
        <v>354</v>
      </c>
      <c r="LS5" s="1169" t="s">
        <v>352</v>
      </c>
      <c r="LT5" s="29"/>
      <c r="LU5" s="30"/>
      <c r="LV5" s="839"/>
      <c r="LW5" s="1181" t="s">
        <v>353</v>
      </c>
      <c r="LX5" s="681" t="s">
        <v>354</v>
      </c>
      <c r="LY5" s="681" t="s">
        <v>196</v>
      </c>
      <c r="LZ5" s="1075" t="s">
        <v>298</v>
      </c>
      <c r="MA5" s="1055" t="s">
        <v>346</v>
      </c>
      <c r="MB5" s="1055" t="s">
        <v>345</v>
      </c>
      <c r="MC5" s="1055" t="s">
        <v>602</v>
      </c>
      <c r="MD5" s="1055" t="s">
        <v>625</v>
      </c>
      <c r="ME5" s="1055" t="s">
        <v>599</v>
      </c>
      <c r="MF5" s="1055" t="s">
        <v>502</v>
      </c>
      <c r="MG5" s="1056" t="s">
        <v>347</v>
      </c>
      <c r="MH5" s="1044"/>
      <c r="MI5" s="1170" t="s">
        <v>299</v>
      </c>
      <c r="MJ5" s="1177" t="s">
        <v>349</v>
      </c>
      <c r="MK5" s="1178" t="s">
        <v>348</v>
      </c>
      <c r="ML5" s="26"/>
      <c r="MM5" s="27"/>
      <c r="MN5" s="839"/>
      <c r="MO5" s="1108" t="s">
        <v>604</v>
      </c>
      <c r="MP5" s="1108" t="s">
        <v>629</v>
      </c>
      <c r="MQ5" s="1174" t="s">
        <v>609</v>
      </c>
      <c r="MR5" s="1116" t="s">
        <v>630</v>
      </c>
      <c r="MS5" s="1171" t="s">
        <v>347</v>
      </c>
      <c r="MT5" s="1102" t="s">
        <v>370</v>
      </c>
      <c r="MU5" s="1105" t="s">
        <v>331</v>
      </c>
      <c r="MV5" s="1105" t="s">
        <v>330</v>
      </c>
      <c r="MW5" s="1096" t="s">
        <v>606</v>
      </c>
      <c r="MX5" s="1096" t="s">
        <v>610</v>
      </c>
      <c r="MY5" s="1096" t="s">
        <v>608</v>
      </c>
      <c r="MZ5" s="1096" t="s">
        <v>351</v>
      </c>
      <c r="NA5" s="1099" t="s">
        <v>347</v>
      </c>
      <c r="NB5" s="839"/>
      <c r="NC5" s="1113" t="s">
        <v>302</v>
      </c>
      <c r="ND5" s="1085" t="s">
        <v>229</v>
      </c>
      <c r="NE5" s="1085" t="s">
        <v>304</v>
      </c>
      <c r="NF5" s="1085" t="s">
        <v>391</v>
      </c>
      <c r="NG5" s="1085" t="s">
        <v>303</v>
      </c>
      <c r="NH5" s="1085" t="s">
        <v>352</v>
      </c>
      <c r="NI5" s="1086"/>
      <c r="NJ5" s="1086"/>
      <c r="NK5" s="1086"/>
      <c r="NL5" s="1023"/>
      <c r="NM5" s="1023"/>
      <c r="NN5" s="1088" t="s">
        <v>353</v>
      </c>
      <c r="NO5" s="1088" t="s">
        <v>354</v>
      </c>
      <c r="NP5" s="711" t="s">
        <v>352</v>
      </c>
    </row>
    <row r="6" spans="1:380" s="17" customFormat="1" ht="14.25" customHeight="1" x14ac:dyDescent="0.15">
      <c r="B6" s="839"/>
      <c r="C6" s="1150" t="s">
        <v>355</v>
      </c>
      <c r="D6" s="1152" t="s">
        <v>682</v>
      </c>
      <c r="E6" s="1154" t="s">
        <v>658</v>
      </c>
      <c r="F6" s="298"/>
      <c r="G6" s="299" t="s">
        <v>493</v>
      </c>
      <c r="H6" s="299" t="s">
        <v>356</v>
      </c>
      <c r="I6" s="300" t="s">
        <v>357</v>
      </c>
      <c r="J6" s="301" t="s">
        <v>358</v>
      </c>
      <c r="K6" s="620"/>
      <c r="L6" s="1158"/>
      <c r="M6" s="302" t="s">
        <v>662</v>
      </c>
      <c r="N6" s="31"/>
      <c r="O6" s="32"/>
      <c r="P6" s="839"/>
      <c r="Q6" s="1146"/>
      <c r="R6" s="1148"/>
      <c r="S6" s="303" t="s">
        <v>681</v>
      </c>
      <c r="T6" s="304" t="s">
        <v>287</v>
      </c>
      <c r="U6" s="305" t="s">
        <v>289</v>
      </c>
      <c r="V6" s="306"/>
      <c r="W6" s="306"/>
      <c r="X6" s="307" t="s">
        <v>680</v>
      </c>
      <c r="Y6" s="306"/>
      <c r="Z6" s="1149"/>
      <c r="AA6" s="24"/>
      <c r="AB6" s="25"/>
      <c r="AC6" s="839"/>
      <c r="AD6" s="1167"/>
      <c r="AE6" s="1160"/>
      <c r="AF6" s="308" t="s">
        <v>678</v>
      </c>
      <c r="AG6" s="309"/>
      <c r="AH6" s="1161"/>
      <c r="AI6" s="1164"/>
      <c r="AJ6" s="99"/>
      <c r="AK6" s="100"/>
      <c r="AL6" s="1079"/>
      <c r="AM6" s="1094"/>
      <c r="AN6" s="1073"/>
      <c r="AO6" s="1073"/>
      <c r="AP6" s="1076"/>
      <c r="AQ6" s="1044"/>
      <c r="AR6" s="1044"/>
      <c r="AS6" s="1044"/>
      <c r="AT6" s="1044"/>
      <c r="AU6" s="1044"/>
      <c r="AV6" s="1044"/>
      <c r="AW6" s="1057"/>
      <c r="AX6" s="1044"/>
      <c r="AY6" s="1059"/>
      <c r="AZ6" s="1061"/>
      <c r="BA6" s="1063"/>
      <c r="BB6" s="27"/>
      <c r="BC6" s="1079"/>
      <c r="BD6" s="1065"/>
      <c r="BE6" s="1065"/>
      <c r="BF6" s="1067"/>
      <c r="BG6" s="1071"/>
      <c r="BH6" s="1071"/>
      <c r="BI6" s="1031"/>
      <c r="BJ6" s="1033"/>
      <c r="BK6" s="1033"/>
      <c r="BL6" s="1035"/>
      <c r="BM6" s="1035"/>
      <c r="BN6" s="1035"/>
      <c r="BO6" s="1035"/>
      <c r="BP6" s="1069"/>
      <c r="BQ6" s="28"/>
      <c r="BR6" s="15"/>
      <c r="BS6" s="1079"/>
      <c r="BT6" s="1127"/>
      <c r="BU6" s="1129"/>
      <c r="BV6" s="1129"/>
      <c r="BW6" s="1129"/>
      <c r="BX6" s="1129"/>
      <c r="BY6" s="1129"/>
      <c r="BZ6" s="1086"/>
      <c r="CA6" s="1086"/>
      <c r="CB6" s="1086"/>
      <c r="CC6" s="1020"/>
      <c r="CD6" s="1020"/>
      <c r="CE6" s="1119"/>
      <c r="CF6" s="1119"/>
      <c r="CG6" s="1121"/>
      <c r="CH6" s="29"/>
      <c r="CI6" s="30"/>
      <c r="CJ6" s="1079"/>
      <c r="CK6" s="1094"/>
      <c r="CL6" s="1073"/>
      <c r="CM6" s="1073"/>
      <c r="CN6" s="1076"/>
      <c r="CO6" s="1044"/>
      <c r="CP6" s="1044"/>
      <c r="CQ6" s="1044"/>
      <c r="CR6" s="1044"/>
      <c r="CS6" s="1044"/>
      <c r="CT6" s="1044"/>
      <c r="CU6" s="1057"/>
      <c r="CV6" s="1044"/>
      <c r="CW6" s="1059"/>
      <c r="CX6" s="1061"/>
      <c r="CY6" s="1063"/>
      <c r="CZ6" s="27"/>
      <c r="DA6" s="1079"/>
      <c r="DB6" s="1065"/>
      <c r="DC6" s="1065"/>
      <c r="DD6" s="1067"/>
      <c r="DE6" s="1071"/>
      <c r="DF6" s="1071"/>
      <c r="DG6" s="1031"/>
      <c r="DH6" s="1033"/>
      <c r="DI6" s="1033"/>
      <c r="DJ6" s="1035"/>
      <c r="DK6" s="1035"/>
      <c r="DL6" s="1035"/>
      <c r="DM6" s="1035"/>
      <c r="DN6" s="1069"/>
      <c r="DO6" s="28"/>
      <c r="DP6" s="15"/>
      <c r="DQ6" s="839"/>
      <c r="DR6" s="1092"/>
      <c r="DS6" s="1086"/>
      <c r="DT6" s="1086"/>
      <c r="DU6" s="1086"/>
      <c r="DV6" s="1086"/>
      <c r="DW6" s="1086"/>
      <c r="DX6" s="1086"/>
      <c r="DY6" s="1086"/>
      <c r="DZ6" s="1086"/>
      <c r="EA6" s="1020"/>
      <c r="EB6" s="1023"/>
      <c r="EC6" s="1023"/>
      <c r="ED6" s="1023"/>
      <c r="EE6" s="1089"/>
      <c r="EF6" s="29"/>
      <c r="EG6" s="30"/>
      <c r="EH6" s="1079"/>
      <c r="EI6" s="1094"/>
      <c r="EJ6" s="1073"/>
      <c r="EK6" s="1073"/>
      <c r="EL6" s="1076"/>
      <c r="EM6" s="1044"/>
      <c r="EN6" s="1044"/>
      <c r="EO6" s="1044"/>
      <c r="EP6" s="1044"/>
      <c r="EQ6" s="1044"/>
      <c r="ER6" s="1044"/>
      <c r="ES6" s="1057"/>
      <c r="ET6" s="1044"/>
      <c r="EU6" s="1059"/>
      <c r="EV6" s="1061"/>
      <c r="EW6" s="1063"/>
      <c r="EX6" s="27"/>
      <c r="EY6" s="937"/>
      <c r="EZ6" s="1065"/>
      <c r="FA6" s="1065"/>
      <c r="FB6" s="1067"/>
      <c r="FC6" s="1071"/>
      <c r="FD6" s="1071"/>
      <c r="FE6" s="1031"/>
      <c r="FF6" s="1033"/>
      <c r="FG6" s="1033"/>
      <c r="FH6" s="1035"/>
      <c r="FI6" s="1035"/>
      <c r="FJ6" s="1035"/>
      <c r="FK6" s="1035"/>
      <c r="FL6" s="1069"/>
      <c r="FM6" s="15"/>
      <c r="FN6" s="839"/>
      <c r="FO6" s="1092"/>
      <c r="FP6" s="1086"/>
      <c r="FQ6" s="1086"/>
      <c r="FR6" s="1086"/>
      <c r="FS6" s="1086"/>
      <c r="FT6" s="1086"/>
      <c r="FU6" s="1086"/>
      <c r="FV6" s="1086"/>
      <c r="FW6" s="1086"/>
      <c r="FX6" s="1020"/>
      <c r="FY6" s="1023"/>
      <c r="FZ6" s="1023"/>
      <c r="GA6" s="1023"/>
      <c r="GB6" s="1089"/>
      <c r="GC6" s="29"/>
      <c r="GD6" s="30"/>
      <c r="GE6" s="1079"/>
      <c r="GF6" s="1094"/>
      <c r="GG6" s="1073"/>
      <c r="GH6" s="1073"/>
      <c r="GI6" s="1076"/>
      <c r="GJ6" s="1044"/>
      <c r="GK6" s="1044"/>
      <c r="GL6" s="1044"/>
      <c r="GM6" s="1044"/>
      <c r="GN6" s="1044"/>
      <c r="GO6" s="1044"/>
      <c r="GP6" s="1057"/>
      <c r="GQ6" s="1044"/>
      <c r="GR6" s="1059"/>
      <c r="GS6" s="1061"/>
      <c r="GT6" s="1063"/>
      <c r="GU6" s="27"/>
      <c r="GV6" s="937"/>
      <c r="GW6" s="1065"/>
      <c r="GX6" s="1065"/>
      <c r="GY6" s="1067"/>
      <c r="GZ6" s="1071"/>
      <c r="HA6" s="1071"/>
      <c r="HB6" s="1031"/>
      <c r="HC6" s="1033"/>
      <c r="HD6" s="1033"/>
      <c r="HE6" s="1035"/>
      <c r="HF6" s="1035"/>
      <c r="HG6" s="1035"/>
      <c r="HH6" s="1035"/>
      <c r="HI6" s="1069"/>
      <c r="HJ6" s="15"/>
      <c r="HK6" s="839"/>
      <c r="HL6" s="1092"/>
      <c r="HM6" s="1086"/>
      <c r="HN6" s="1086"/>
      <c r="HO6" s="1086"/>
      <c r="HP6" s="1086"/>
      <c r="HQ6" s="1086"/>
      <c r="HR6" s="1086"/>
      <c r="HS6" s="1086"/>
      <c r="HT6" s="1086"/>
      <c r="HU6" s="1023"/>
      <c r="HV6" s="1023"/>
      <c r="HW6" s="1023"/>
      <c r="HX6" s="1023"/>
      <c r="HY6" s="1089"/>
      <c r="HZ6" s="29"/>
      <c r="IA6" s="30"/>
      <c r="IB6" s="1079"/>
      <c r="IC6" s="1094"/>
      <c r="ID6" s="1073"/>
      <c r="IE6" s="1073"/>
      <c r="IF6" s="1076"/>
      <c r="IG6" s="1044"/>
      <c r="IH6" s="1044"/>
      <c r="II6" s="1044"/>
      <c r="IJ6" s="1044"/>
      <c r="IK6" s="1044"/>
      <c r="IL6" s="1044"/>
      <c r="IM6" s="1057"/>
      <c r="IN6" s="1044"/>
      <c r="IO6" s="1059"/>
      <c r="IP6" s="1061"/>
      <c r="IQ6" s="1063"/>
      <c r="IR6" s="27"/>
      <c r="IS6" s="937"/>
      <c r="IT6" s="1065"/>
      <c r="IU6" s="1065"/>
      <c r="IV6" s="1067"/>
      <c r="IW6" s="1071"/>
      <c r="IX6" s="1071"/>
      <c r="IY6" s="1031"/>
      <c r="IZ6" s="1033"/>
      <c r="JA6" s="1033"/>
      <c r="JB6" s="1035"/>
      <c r="JC6" s="1035"/>
      <c r="JD6" s="1035"/>
      <c r="JE6" s="1035"/>
      <c r="JF6" s="1069"/>
      <c r="JG6" s="15"/>
      <c r="JH6" s="839"/>
      <c r="JI6" s="1092"/>
      <c r="JJ6" s="1086"/>
      <c r="JK6" s="1086"/>
      <c r="JL6" s="1086"/>
      <c r="JM6" s="1086"/>
      <c r="JN6" s="1086"/>
      <c r="JO6" s="1086"/>
      <c r="JP6" s="1086"/>
      <c r="JQ6" s="1086"/>
      <c r="JR6" s="1023"/>
      <c r="JS6" s="1023"/>
      <c r="JT6" s="1023"/>
      <c r="JU6" s="1023"/>
      <c r="JV6" s="1089"/>
      <c r="JW6" s="29"/>
      <c r="JX6" s="30"/>
      <c r="JY6" s="1079"/>
      <c r="JZ6" s="1094"/>
      <c r="KA6" s="1073"/>
      <c r="KB6" s="1073"/>
      <c r="KC6" s="1076"/>
      <c r="KD6" s="1044"/>
      <c r="KE6" s="1044"/>
      <c r="KF6" s="1044"/>
      <c r="KG6" s="1044"/>
      <c r="KH6" s="1044"/>
      <c r="KI6" s="1044"/>
      <c r="KJ6" s="1057"/>
      <c r="KK6" s="1044"/>
      <c r="KL6" s="1059"/>
      <c r="KM6" s="1061"/>
      <c r="KN6" s="1063"/>
      <c r="KO6" s="27"/>
      <c r="KP6" s="937"/>
      <c r="KQ6" s="1065"/>
      <c r="KR6" s="1065"/>
      <c r="KS6" s="1067"/>
      <c r="KT6" s="1071"/>
      <c r="KU6" s="1071"/>
      <c r="KV6" s="1031"/>
      <c r="KW6" s="1033"/>
      <c r="KX6" s="1033"/>
      <c r="KY6" s="1035"/>
      <c r="KZ6" s="1035"/>
      <c r="LA6" s="1035"/>
      <c r="LB6" s="1035"/>
      <c r="LC6" s="1069"/>
      <c r="LD6" s="15"/>
      <c r="LE6" s="839"/>
      <c r="LF6" s="1114"/>
      <c r="LG6" s="1086"/>
      <c r="LH6" s="1086"/>
      <c r="LI6" s="1086"/>
      <c r="LJ6" s="1086"/>
      <c r="LK6" s="1086"/>
      <c r="LL6" s="1086"/>
      <c r="LM6" s="1086"/>
      <c r="LN6" s="1086"/>
      <c r="LO6" s="1023"/>
      <c r="LP6" s="1023"/>
      <c r="LQ6" s="1023"/>
      <c r="LR6" s="1023"/>
      <c r="LS6" s="1020"/>
      <c r="LT6" s="29"/>
      <c r="LU6" s="30"/>
      <c r="LV6" s="839"/>
      <c r="LW6" s="1182"/>
      <c r="LX6" s="682"/>
      <c r="LY6" s="682"/>
      <c r="LZ6" s="1076"/>
      <c r="MA6" s="1044"/>
      <c r="MB6" s="1044"/>
      <c r="MC6" s="1044"/>
      <c r="MD6" s="1044"/>
      <c r="ME6" s="1044"/>
      <c r="MF6" s="1044"/>
      <c r="MG6" s="1057"/>
      <c r="MH6" s="1044"/>
      <c r="MI6" s="1059"/>
      <c r="MJ6" s="1061"/>
      <c r="MK6" s="1179"/>
      <c r="ML6" s="26"/>
      <c r="MM6" s="27"/>
      <c r="MN6" s="839"/>
      <c r="MO6" s="1109"/>
      <c r="MP6" s="1109"/>
      <c r="MQ6" s="1175"/>
      <c r="MR6" s="1117"/>
      <c r="MS6" s="1172"/>
      <c r="MT6" s="1103"/>
      <c r="MU6" s="1106"/>
      <c r="MV6" s="1106"/>
      <c r="MW6" s="1097"/>
      <c r="MX6" s="1097"/>
      <c r="MY6" s="1097"/>
      <c r="MZ6" s="1097"/>
      <c r="NA6" s="1100"/>
      <c r="NB6" s="839"/>
      <c r="NC6" s="1114"/>
      <c r="ND6" s="1086"/>
      <c r="NE6" s="1086"/>
      <c r="NF6" s="1086"/>
      <c r="NG6" s="1086"/>
      <c r="NH6" s="1086"/>
      <c r="NI6" s="1086"/>
      <c r="NJ6" s="1086"/>
      <c r="NK6" s="1086"/>
      <c r="NL6" s="1023"/>
      <c r="NM6" s="1023"/>
      <c r="NN6" s="1023"/>
      <c r="NO6" s="1023"/>
      <c r="NP6" s="1089"/>
    </row>
    <row r="7" spans="1:380" s="104" customFormat="1" ht="14.25" customHeight="1" thickBot="1" x14ac:dyDescent="0.2">
      <c r="A7" s="103"/>
      <c r="B7" s="840"/>
      <c r="C7" s="1151"/>
      <c r="D7" s="1153"/>
      <c r="E7" s="1153"/>
      <c r="F7" s="310" t="s">
        <v>359</v>
      </c>
      <c r="G7" s="311" t="s">
        <v>281</v>
      </c>
      <c r="H7" s="311" t="s">
        <v>360</v>
      </c>
      <c r="I7" s="311" t="s">
        <v>282</v>
      </c>
      <c r="J7" s="312" t="s">
        <v>361</v>
      </c>
      <c r="K7" s="313" t="s">
        <v>659</v>
      </c>
      <c r="L7" s="313" t="s">
        <v>660</v>
      </c>
      <c r="M7" s="314" t="s">
        <v>661</v>
      </c>
      <c r="N7" s="33"/>
      <c r="O7" s="34"/>
      <c r="P7" s="840"/>
      <c r="Q7" s="315" t="s">
        <v>663</v>
      </c>
      <c r="R7" s="313" t="s">
        <v>664</v>
      </c>
      <c r="S7" s="313" t="s">
        <v>665</v>
      </c>
      <c r="T7" s="316" t="s">
        <v>666</v>
      </c>
      <c r="U7" s="317" t="s">
        <v>667</v>
      </c>
      <c r="V7" s="317" t="s">
        <v>668</v>
      </c>
      <c r="W7" s="317" t="s">
        <v>669</v>
      </c>
      <c r="X7" s="318" t="s">
        <v>670</v>
      </c>
      <c r="Y7" s="317" t="s">
        <v>671</v>
      </c>
      <c r="Z7" s="318" t="s">
        <v>672</v>
      </c>
      <c r="AA7" s="35"/>
      <c r="AB7" s="36"/>
      <c r="AC7" s="840"/>
      <c r="AD7" s="319" t="s">
        <v>673</v>
      </c>
      <c r="AE7" s="320" t="s">
        <v>674</v>
      </c>
      <c r="AF7" s="320" t="s">
        <v>675</v>
      </c>
      <c r="AG7" s="320" t="s">
        <v>676</v>
      </c>
      <c r="AH7" s="1162"/>
      <c r="AI7" s="1165"/>
      <c r="AJ7" s="99"/>
      <c r="AK7" s="100"/>
      <c r="AL7" s="1080"/>
      <c r="AM7" s="1095"/>
      <c r="AN7" s="1074"/>
      <c r="AO7" s="1074"/>
      <c r="AP7" s="1077"/>
      <c r="AQ7" s="1045"/>
      <c r="AR7" s="1045"/>
      <c r="AS7" s="1045"/>
      <c r="AT7" s="1045"/>
      <c r="AU7" s="1045"/>
      <c r="AV7" s="1045"/>
      <c r="AW7" s="1058"/>
      <c r="AX7" s="1045"/>
      <c r="AY7" s="1060"/>
      <c r="AZ7" s="1062"/>
      <c r="BA7" s="1064"/>
      <c r="BB7" s="27"/>
      <c r="BC7" s="1080"/>
      <c r="BD7" s="1066"/>
      <c r="BE7" s="1066"/>
      <c r="BF7" s="1068"/>
      <c r="BG7" s="1072"/>
      <c r="BH7" s="1072"/>
      <c r="BI7" s="1032"/>
      <c r="BJ7" s="1034"/>
      <c r="BK7" s="1034"/>
      <c r="BL7" s="1036"/>
      <c r="BM7" s="1036"/>
      <c r="BN7" s="1036"/>
      <c r="BO7" s="1036"/>
      <c r="BP7" s="1070"/>
      <c r="BQ7" s="28"/>
      <c r="BR7" s="15"/>
      <c r="BS7" s="1080"/>
      <c r="BT7" s="1128"/>
      <c r="BU7" s="1130"/>
      <c r="BV7" s="1130"/>
      <c r="BW7" s="1130"/>
      <c r="BX7" s="1130"/>
      <c r="BY7" s="1130"/>
      <c r="BZ7" s="1087"/>
      <c r="CA7" s="1087"/>
      <c r="CB7" s="1087"/>
      <c r="CC7" s="1021"/>
      <c r="CD7" s="1021"/>
      <c r="CE7" s="1120"/>
      <c r="CF7" s="1120"/>
      <c r="CG7" s="1122"/>
      <c r="CH7" s="29"/>
      <c r="CI7" s="30"/>
      <c r="CJ7" s="1080"/>
      <c r="CK7" s="1095"/>
      <c r="CL7" s="1074"/>
      <c r="CM7" s="1074"/>
      <c r="CN7" s="1077"/>
      <c r="CO7" s="1045"/>
      <c r="CP7" s="1045"/>
      <c r="CQ7" s="1045"/>
      <c r="CR7" s="1045"/>
      <c r="CS7" s="1045"/>
      <c r="CT7" s="1045"/>
      <c r="CU7" s="1058"/>
      <c r="CV7" s="1045"/>
      <c r="CW7" s="1060"/>
      <c r="CX7" s="1062"/>
      <c r="CY7" s="1064"/>
      <c r="CZ7" s="27"/>
      <c r="DA7" s="1080"/>
      <c r="DB7" s="1066"/>
      <c r="DC7" s="1066"/>
      <c r="DD7" s="1068"/>
      <c r="DE7" s="1072"/>
      <c r="DF7" s="1072"/>
      <c r="DG7" s="1032"/>
      <c r="DH7" s="1034"/>
      <c r="DI7" s="1034"/>
      <c r="DJ7" s="1036"/>
      <c r="DK7" s="1036"/>
      <c r="DL7" s="1036"/>
      <c r="DM7" s="1036"/>
      <c r="DN7" s="1070"/>
      <c r="DO7" s="28"/>
      <c r="DP7" s="15"/>
      <c r="DQ7" s="840"/>
      <c r="DR7" s="1093"/>
      <c r="DS7" s="1087"/>
      <c r="DT7" s="1087"/>
      <c r="DU7" s="1087"/>
      <c r="DV7" s="1087"/>
      <c r="DW7" s="1087"/>
      <c r="DX7" s="1087"/>
      <c r="DY7" s="1087"/>
      <c r="DZ7" s="1087"/>
      <c r="EA7" s="1021"/>
      <c r="EB7" s="1024"/>
      <c r="EC7" s="1024"/>
      <c r="ED7" s="1024"/>
      <c r="EE7" s="712"/>
      <c r="EF7" s="29"/>
      <c r="EG7" s="30"/>
      <c r="EH7" s="1080"/>
      <c r="EI7" s="1095"/>
      <c r="EJ7" s="1074"/>
      <c r="EK7" s="1074"/>
      <c r="EL7" s="1077"/>
      <c r="EM7" s="1045"/>
      <c r="EN7" s="1045"/>
      <c r="EO7" s="1045"/>
      <c r="EP7" s="1045"/>
      <c r="EQ7" s="1045"/>
      <c r="ER7" s="1045"/>
      <c r="ES7" s="1058"/>
      <c r="ET7" s="1045"/>
      <c r="EU7" s="1060"/>
      <c r="EV7" s="1062"/>
      <c r="EW7" s="1064"/>
      <c r="EX7" s="27"/>
      <c r="EY7" s="938"/>
      <c r="EZ7" s="1066"/>
      <c r="FA7" s="1066"/>
      <c r="FB7" s="1068"/>
      <c r="FC7" s="1072"/>
      <c r="FD7" s="1072"/>
      <c r="FE7" s="1032"/>
      <c r="FF7" s="1034"/>
      <c r="FG7" s="1034"/>
      <c r="FH7" s="1036"/>
      <c r="FI7" s="1036"/>
      <c r="FJ7" s="1036"/>
      <c r="FK7" s="1036"/>
      <c r="FL7" s="1070"/>
      <c r="FM7" s="15"/>
      <c r="FN7" s="840"/>
      <c r="FO7" s="1093"/>
      <c r="FP7" s="1087"/>
      <c r="FQ7" s="1087"/>
      <c r="FR7" s="1087"/>
      <c r="FS7" s="1087"/>
      <c r="FT7" s="1087"/>
      <c r="FU7" s="1087"/>
      <c r="FV7" s="1087"/>
      <c r="FW7" s="1087"/>
      <c r="FX7" s="1021"/>
      <c r="FY7" s="1024"/>
      <c r="FZ7" s="1024"/>
      <c r="GA7" s="1024"/>
      <c r="GB7" s="712"/>
      <c r="GC7" s="29"/>
      <c r="GD7" s="30"/>
      <c r="GE7" s="1080"/>
      <c r="GF7" s="1095"/>
      <c r="GG7" s="1074"/>
      <c r="GH7" s="1074"/>
      <c r="GI7" s="1077"/>
      <c r="GJ7" s="1045"/>
      <c r="GK7" s="1045"/>
      <c r="GL7" s="1045"/>
      <c r="GM7" s="1045"/>
      <c r="GN7" s="1045"/>
      <c r="GO7" s="1045"/>
      <c r="GP7" s="1058"/>
      <c r="GQ7" s="1045"/>
      <c r="GR7" s="1060"/>
      <c r="GS7" s="1062"/>
      <c r="GT7" s="1064"/>
      <c r="GU7" s="27"/>
      <c r="GV7" s="938"/>
      <c r="GW7" s="1066"/>
      <c r="GX7" s="1066"/>
      <c r="GY7" s="1068"/>
      <c r="GZ7" s="1072"/>
      <c r="HA7" s="1072"/>
      <c r="HB7" s="1032"/>
      <c r="HC7" s="1034"/>
      <c r="HD7" s="1034"/>
      <c r="HE7" s="1036"/>
      <c r="HF7" s="1036"/>
      <c r="HG7" s="1036"/>
      <c r="HH7" s="1036"/>
      <c r="HI7" s="1070"/>
      <c r="HJ7" s="15"/>
      <c r="HK7" s="840"/>
      <c r="HL7" s="1093"/>
      <c r="HM7" s="1087"/>
      <c r="HN7" s="1087"/>
      <c r="HO7" s="1087"/>
      <c r="HP7" s="1087"/>
      <c r="HQ7" s="1087"/>
      <c r="HR7" s="1087"/>
      <c r="HS7" s="1087"/>
      <c r="HT7" s="1087"/>
      <c r="HU7" s="1024"/>
      <c r="HV7" s="1024"/>
      <c r="HW7" s="1024"/>
      <c r="HX7" s="1024"/>
      <c r="HY7" s="712"/>
      <c r="HZ7" s="29"/>
      <c r="IA7" s="30"/>
      <c r="IB7" s="1080"/>
      <c r="IC7" s="1095"/>
      <c r="ID7" s="1074"/>
      <c r="IE7" s="1074"/>
      <c r="IF7" s="1077"/>
      <c r="IG7" s="1045"/>
      <c r="IH7" s="1045"/>
      <c r="II7" s="1045"/>
      <c r="IJ7" s="1045"/>
      <c r="IK7" s="1045"/>
      <c r="IL7" s="1045"/>
      <c r="IM7" s="1058"/>
      <c r="IN7" s="1045"/>
      <c r="IO7" s="1060"/>
      <c r="IP7" s="1062"/>
      <c r="IQ7" s="1064"/>
      <c r="IR7" s="27"/>
      <c r="IS7" s="938"/>
      <c r="IT7" s="1066"/>
      <c r="IU7" s="1066"/>
      <c r="IV7" s="1068"/>
      <c r="IW7" s="1072"/>
      <c r="IX7" s="1072"/>
      <c r="IY7" s="1032"/>
      <c r="IZ7" s="1034"/>
      <c r="JA7" s="1034"/>
      <c r="JB7" s="1036"/>
      <c r="JC7" s="1036"/>
      <c r="JD7" s="1036"/>
      <c r="JE7" s="1036"/>
      <c r="JF7" s="1070"/>
      <c r="JG7" s="15"/>
      <c r="JH7" s="840"/>
      <c r="JI7" s="1093"/>
      <c r="JJ7" s="1087"/>
      <c r="JK7" s="1087"/>
      <c r="JL7" s="1087"/>
      <c r="JM7" s="1087"/>
      <c r="JN7" s="1087"/>
      <c r="JO7" s="1087"/>
      <c r="JP7" s="1087"/>
      <c r="JQ7" s="1087"/>
      <c r="JR7" s="1024"/>
      <c r="JS7" s="1024"/>
      <c r="JT7" s="1024"/>
      <c r="JU7" s="1024"/>
      <c r="JV7" s="712"/>
      <c r="JW7" s="29"/>
      <c r="JX7" s="30"/>
      <c r="JY7" s="1080"/>
      <c r="JZ7" s="1095"/>
      <c r="KA7" s="1074"/>
      <c r="KB7" s="1074"/>
      <c r="KC7" s="1077"/>
      <c r="KD7" s="1045"/>
      <c r="KE7" s="1045"/>
      <c r="KF7" s="1045"/>
      <c r="KG7" s="1045"/>
      <c r="KH7" s="1045"/>
      <c r="KI7" s="1045"/>
      <c r="KJ7" s="1058"/>
      <c r="KK7" s="1045"/>
      <c r="KL7" s="1060"/>
      <c r="KM7" s="1062"/>
      <c r="KN7" s="1064"/>
      <c r="KO7" s="27"/>
      <c r="KP7" s="938"/>
      <c r="KQ7" s="1066"/>
      <c r="KR7" s="1066"/>
      <c r="KS7" s="1068"/>
      <c r="KT7" s="1072"/>
      <c r="KU7" s="1072"/>
      <c r="KV7" s="1032"/>
      <c r="KW7" s="1034"/>
      <c r="KX7" s="1034"/>
      <c r="KY7" s="1036"/>
      <c r="KZ7" s="1036"/>
      <c r="LA7" s="1036"/>
      <c r="LB7" s="1036"/>
      <c r="LC7" s="1070"/>
      <c r="LD7" s="15"/>
      <c r="LE7" s="840"/>
      <c r="LF7" s="1115"/>
      <c r="LG7" s="1087"/>
      <c r="LH7" s="1087"/>
      <c r="LI7" s="1087"/>
      <c r="LJ7" s="1087"/>
      <c r="LK7" s="1087"/>
      <c r="LL7" s="1087"/>
      <c r="LM7" s="1087"/>
      <c r="LN7" s="1087"/>
      <c r="LO7" s="1024"/>
      <c r="LP7" s="1024"/>
      <c r="LQ7" s="1024"/>
      <c r="LR7" s="1024"/>
      <c r="LS7" s="1021"/>
      <c r="LT7" s="29"/>
      <c r="LU7" s="30"/>
      <c r="LV7" s="840"/>
      <c r="LW7" s="1183"/>
      <c r="LX7" s="683"/>
      <c r="LY7" s="683"/>
      <c r="LZ7" s="1077"/>
      <c r="MA7" s="1045"/>
      <c r="MB7" s="1045"/>
      <c r="MC7" s="1045"/>
      <c r="MD7" s="1045"/>
      <c r="ME7" s="1045"/>
      <c r="MF7" s="1045"/>
      <c r="MG7" s="1058"/>
      <c r="MH7" s="1045"/>
      <c r="MI7" s="1060"/>
      <c r="MJ7" s="1062"/>
      <c r="MK7" s="1180"/>
      <c r="ML7" s="26"/>
      <c r="MM7" s="27"/>
      <c r="MN7" s="840"/>
      <c r="MO7" s="1110"/>
      <c r="MP7" s="1110"/>
      <c r="MQ7" s="1176"/>
      <c r="MR7" s="1118"/>
      <c r="MS7" s="1173"/>
      <c r="MT7" s="1104"/>
      <c r="MU7" s="1107"/>
      <c r="MV7" s="1107"/>
      <c r="MW7" s="1098"/>
      <c r="MX7" s="1098"/>
      <c r="MY7" s="1098"/>
      <c r="MZ7" s="1098"/>
      <c r="NA7" s="1101"/>
      <c r="NB7" s="840"/>
      <c r="NC7" s="1115"/>
      <c r="ND7" s="1087"/>
      <c r="NE7" s="1087"/>
      <c r="NF7" s="1087"/>
      <c r="NG7" s="1087"/>
      <c r="NH7" s="1087"/>
      <c r="NI7" s="1087"/>
      <c r="NJ7" s="1087"/>
      <c r="NK7" s="1087"/>
      <c r="NL7" s="1024"/>
      <c r="NM7" s="1024"/>
      <c r="NN7" s="1024"/>
      <c r="NO7" s="1024"/>
      <c r="NP7" s="712"/>
    </row>
    <row r="8" spans="1:380" s="486" customFormat="1" ht="24.75" customHeight="1" thickBot="1" x14ac:dyDescent="0.2">
      <c r="A8" s="478"/>
      <c r="B8" s="479" t="s">
        <v>42</v>
      </c>
      <c r="C8" s="428">
        <v>324261648</v>
      </c>
      <c r="D8" s="428">
        <v>30863004</v>
      </c>
      <c r="E8" s="428">
        <v>355124652</v>
      </c>
      <c r="F8" s="428">
        <v>2549068</v>
      </c>
      <c r="G8" s="428">
        <v>117041</v>
      </c>
      <c r="H8" s="428">
        <v>0</v>
      </c>
      <c r="I8" s="428">
        <v>1034836</v>
      </c>
      <c r="J8" s="428">
        <v>1151877</v>
      </c>
      <c r="K8" s="428">
        <v>3495</v>
      </c>
      <c r="L8" s="428">
        <v>670089</v>
      </c>
      <c r="M8" s="374">
        <v>4374529</v>
      </c>
      <c r="N8" s="480"/>
      <c r="O8" s="481"/>
      <c r="P8" s="479" t="s">
        <v>42</v>
      </c>
      <c r="Q8" s="428">
        <v>2521</v>
      </c>
      <c r="R8" s="428">
        <v>1604786</v>
      </c>
      <c r="S8" s="428">
        <v>1607307</v>
      </c>
      <c r="T8" s="482">
        <v>0</v>
      </c>
      <c r="U8" s="428">
        <v>0</v>
      </c>
      <c r="V8" s="428">
        <v>0</v>
      </c>
      <c r="W8" s="428">
        <v>0</v>
      </c>
      <c r="X8" s="428">
        <v>0</v>
      </c>
      <c r="Y8" s="428">
        <v>0</v>
      </c>
      <c r="Z8" s="375">
        <v>5981836</v>
      </c>
      <c r="AA8" s="480"/>
      <c r="AB8" s="481"/>
      <c r="AC8" s="479" t="s">
        <v>42</v>
      </c>
      <c r="AD8" s="428">
        <v>2158916</v>
      </c>
      <c r="AE8" s="428">
        <v>0</v>
      </c>
      <c r="AF8" s="428">
        <v>2158916</v>
      </c>
      <c r="AG8" s="428">
        <v>3822920</v>
      </c>
      <c r="AH8" s="428">
        <v>550</v>
      </c>
      <c r="AI8" s="375">
        <v>0</v>
      </c>
      <c r="AJ8" s="480"/>
      <c r="AK8" s="481"/>
      <c r="AL8" s="483" t="s">
        <v>42</v>
      </c>
      <c r="AM8" s="428">
        <v>600526</v>
      </c>
      <c r="AN8" s="428">
        <v>18682</v>
      </c>
      <c r="AO8" s="428">
        <v>619208</v>
      </c>
      <c r="AP8" s="428">
        <v>1880775887</v>
      </c>
      <c r="AQ8" s="428">
        <v>86585022</v>
      </c>
      <c r="AR8" s="428">
        <v>687442</v>
      </c>
      <c r="AS8" s="428">
        <v>15170557</v>
      </c>
      <c r="AT8" s="428">
        <v>10261255</v>
      </c>
      <c r="AU8" s="428">
        <v>924694</v>
      </c>
      <c r="AV8" s="428">
        <v>2079111</v>
      </c>
      <c r="AW8" s="428">
        <v>1996481189</v>
      </c>
      <c r="AX8" s="428">
        <v>752347795</v>
      </c>
      <c r="AY8" s="428">
        <v>1129382226</v>
      </c>
      <c r="AZ8" s="428">
        <v>85901140</v>
      </c>
      <c r="BA8" s="374">
        <v>665342</v>
      </c>
      <c r="BB8" s="481"/>
      <c r="BC8" s="483" t="s">
        <v>42</v>
      </c>
      <c r="BD8" s="428">
        <v>15109422</v>
      </c>
      <c r="BE8" s="428">
        <v>10116455</v>
      </c>
      <c r="BF8" s="428">
        <v>923110</v>
      </c>
      <c r="BG8" s="428">
        <v>2037562</v>
      </c>
      <c r="BH8" s="428">
        <v>1244133394</v>
      </c>
      <c r="BI8" s="428">
        <v>22558877</v>
      </c>
      <c r="BJ8" s="428">
        <v>848106</v>
      </c>
      <c r="BK8" s="428">
        <v>11976</v>
      </c>
      <c r="BL8" s="428">
        <v>151094</v>
      </c>
      <c r="BM8" s="428">
        <v>101165</v>
      </c>
      <c r="BN8" s="375">
        <v>9231</v>
      </c>
      <c r="BO8" s="428">
        <v>20376</v>
      </c>
      <c r="BP8" s="374">
        <v>23700825</v>
      </c>
      <c r="BQ8" s="480"/>
      <c r="BR8" s="481"/>
      <c r="BS8" s="483" t="s">
        <v>42</v>
      </c>
      <c r="BT8" s="428">
        <v>396496</v>
      </c>
      <c r="BU8" s="428">
        <v>18406</v>
      </c>
      <c r="BV8" s="428">
        <v>250243</v>
      </c>
      <c r="BW8" s="428">
        <v>1221531</v>
      </c>
      <c r="BX8" s="428">
        <v>2157</v>
      </c>
      <c r="BY8" s="428">
        <v>1888833</v>
      </c>
      <c r="BZ8" s="428">
        <v>1319</v>
      </c>
      <c r="CA8" s="428">
        <v>43129</v>
      </c>
      <c r="CB8" s="428">
        <v>54843</v>
      </c>
      <c r="CC8" s="428">
        <v>771</v>
      </c>
      <c r="CD8" s="428">
        <v>9137</v>
      </c>
      <c r="CE8" s="428">
        <v>21690769</v>
      </c>
      <c r="CF8" s="428">
        <v>12024</v>
      </c>
      <c r="CG8" s="375">
        <v>21702793</v>
      </c>
      <c r="CH8" s="480"/>
      <c r="CI8" s="481"/>
      <c r="CJ8" s="483" t="s">
        <v>42</v>
      </c>
      <c r="CK8" s="428">
        <v>15729</v>
      </c>
      <c r="CL8" s="428">
        <v>0</v>
      </c>
      <c r="CM8" s="428">
        <v>15729</v>
      </c>
      <c r="CN8" s="428">
        <v>165280202</v>
      </c>
      <c r="CO8" s="428">
        <v>7791404</v>
      </c>
      <c r="CP8" s="428">
        <v>213090</v>
      </c>
      <c r="CQ8" s="428">
        <v>3460963</v>
      </c>
      <c r="CR8" s="428">
        <v>1675602</v>
      </c>
      <c r="CS8" s="428">
        <v>319598</v>
      </c>
      <c r="CT8" s="428">
        <v>175841</v>
      </c>
      <c r="CU8" s="428">
        <v>178916700</v>
      </c>
      <c r="CV8" s="428">
        <v>34604795</v>
      </c>
      <c r="CW8" s="428">
        <v>130675943</v>
      </c>
      <c r="CX8" s="428">
        <v>7791317</v>
      </c>
      <c r="CY8" s="374">
        <v>213085</v>
      </c>
      <c r="CZ8" s="481"/>
      <c r="DA8" s="483" t="s">
        <v>42</v>
      </c>
      <c r="DB8" s="428">
        <v>3460936</v>
      </c>
      <c r="DC8" s="428">
        <v>1675396</v>
      </c>
      <c r="DD8" s="428">
        <v>319411</v>
      </c>
      <c r="DE8" s="428">
        <v>175817</v>
      </c>
      <c r="DF8" s="428">
        <v>144311905</v>
      </c>
      <c r="DG8" s="428">
        <v>2612797</v>
      </c>
      <c r="DH8" s="428">
        <v>77502</v>
      </c>
      <c r="DI8" s="428">
        <v>3836</v>
      </c>
      <c r="DJ8" s="428">
        <v>34609</v>
      </c>
      <c r="DK8" s="428">
        <v>16754</v>
      </c>
      <c r="DL8" s="375">
        <v>3194</v>
      </c>
      <c r="DM8" s="428">
        <v>1758</v>
      </c>
      <c r="DN8" s="374">
        <v>2750450</v>
      </c>
      <c r="DO8" s="480"/>
      <c r="DP8" s="481"/>
      <c r="DQ8" s="479" t="s">
        <v>42</v>
      </c>
      <c r="DR8" s="428">
        <v>7795</v>
      </c>
      <c r="DS8" s="428">
        <v>4635</v>
      </c>
      <c r="DT8" s="428">
        <v>15</v>
      </c>
      <c r="DU8" s="428">
        <v>245123</v>
      </c>
      <c r="DV8" s="428">
        <v>1054</v>
      </c>
      <c r="DW8" s="428">
        <v>258622</v>
      </c>
      <c r="DX8" s="428">
        <v>0</v>
      </c>
      <c r="DY8" s="428">
        <v>10215</v>
      </c>
      <c r="DZ8" s="428">
        <v>12988</v>
      </c>
      <c r="EA8" s="428">
        <v>6666</v>
      </c>
      <c r="EB8" s="428">
        <v>0</v>
      </c>
      <c r="EC8" s="428">
        <v>2461959</v>
      </c>
      <c r="ED8" s="428">
        <v>0</v>
      </c>
      <c r="EE8" s="374">
        <v>2461959</v>
      </c>
      <c r="EF8" s="480"/>
      <c r="EG8" s="481"/>
      <c r="EH8" s="483" t="s">
        <v>42</v>
      </c>
      <c r="EI8" s="428">
        <v>13743</v>
      </c>
      <c r="EJ8" s="428">
        <v>0</v>
      </c>
      <c r="EK8" s="428">
        <v>13743</v>
      </c>
      <c r="EL8" s="428">
        <v>217170273</v>
      </c>
      <c r="EM8" s="428">
        <v>7000662</v>
      </c>
      <c r="EN8" s="428">
        <v>115030</v>
      </c>
      <c r="EO8" s="428">
        <v>9104188</v>
      </c>
      <c r="EP8" s="428">
        <v>2358305</v>
      </c>
      <c r="EQ8" s="428">
        <v>508830</v>
      </c>
      <c r="ER8" s="428">
        <v>205293</v>
      </c>
      <c r="ES8" s="428">
        <v>236462581</v>
      </c>
      <c r="ET8" s="428">
        <v>32757681</v>
      </c>
      <c r="EU8" s="428">
        <v>184413277</v>
      </c>
      <c r="EV8" s="428">
        <v>7000566</v>
      </c>
      <c r="EW8" s="374">
        <v>115020</v>
      </c>
      <c r="EX8" s="481"/>
      <c r="EY8" s="479" t="s">
        <v>42</v>
      </c>
      <c r="EZ8" s="428">
        <v>9104145</v>
      </c>
      <c r="FA8" s="428">
        <v>2358048</v>
      </c>
      <c r="FB8" s="428">
        <v>508576</v>
      </c>
      <c r="FC8" s="428">
        <v>205268</v>
      </c>
      <c r="FD8" s="428">
        <v>203704900</v>
      </c>
      <c r="FE8" s="428">
        <v>3687622</v>
      </c>
      <c r="FF8" s="428">
        <v>69801</v>
      </c>
      <c r="FG8" s="428">
        <v>2067</v>
      </c>
      <c r="FH8" s="428">
        <v>91042</v>
      </c>
      <c r="FI8" s="428">
        <v>23580</v>
      </c>
      <c r="FJ8" s="375">
        <v>5086</v>
      </c>
      <c r="FK8" s="428">
        <v>2052</v>
      </c>
      <c r="FL8" s="374">
        <v>3881250</v>
      </c>
      <c r="FM8" s="481"/>
      <c r="FN8" s="479" t="s">
        <v>42</v>
      </c>
      <c r="FO8" s="428">
        <v>6727</v>
      </c>
      <c r="FP8" s="428">
        <v>5350</v>
      </c>
      <c r="FQ8" s="428">
        <v>47</v>
      </c>
      <c r="FR8" s="428">
        <v>397519</v>
      </c>
      <c r="FS8" s="428">
        <v>1030</v>
      </c>
      <c r="FT8" s="428">
        <v>410673</v>
      </c>
      <c r="FU8" s="428">
        <v>0</v>
      </c>
      <c r="FV8" s="428">
        <v>13325</v>
      </c>
      <c r="FW8" s="428">
        <v>16944</v>
      </c>
      <c r="FX8" s="428">
        <v>6118</v>
      </c>
      <c r="FY8" s="428">
        <v>0</v>
      </c>
      <c r="FZ8" s="428">
        <v>3434190</v>
      </c>
      <c r="GA8" s="428">
        <v>0</v>
      </c>
      <c r="GB8" s="374">
        <v>3434190</v>
      </c>
      <c r="GC8" s="480"/>
      <c r="GD8" s="481"/>
      <c r="GE8" s="483" t="s">
        <v>42</v>
      </c>
      <c r="GF8" s="428">
        <v>3819</v>
      </c>
      <c r="GG8" s="428">
        <v>0</v>
      </c>
      <c r="GH8" s="428">
        <v>3819</v>
      </c>
      <c r="GI8" s="428">
        <v>118446274</v>
      </c>
      <c r="GJ8" s="428">
        <v>3162089</v>
      </c>
      <c r="GK8" s="428">
        <v>31051</v>
      </c>
      <c r="GL8" s="428">
        <v>19465965</v>
      </c>
      <c r="GM8" s="428">
        <v>3258065</v>
      </c>
      <c r="GN8" s="428">
        <v>518967</v>
      </c>
      <c r="GO8" s="428">
        <v>109794</v>
      </c>
      <c r="GP8" s="428">
        <v>144992206</v>
      </c>
      <c r="GQ8" s="428">
        <v>8643713</v>
      </c>
      <c r="GR8" s="428">
        <v>109802865</v>
      </c>
      <c r="GS8" s="428">
        <v>3162059</v>
      </c>
      <c r="GT8" s="374">
        <v>31044</v>
      </c>
      <c r="GU8" s="481"/>
      <c r="GV8" s="479" t="s">
        <v>42</v>
      </c>
      <c r="GW8" s="428">
        <v>19465943</v>
      </c>
      <c r="GX8" s="428">
        <v>3257960</v>
      </c>
      <c r="GY8" s="428">
        <v>518840</v>
      </c>
      <c r="GZ8" s="428">
        <v>109782</v>
      </c>
      <c r="HA8" s="428">
        <v>136348493</v>
      </c>
      <c r="HB8" s="428">
        <v>2195877</v>
      </c>
      <c r="HC8" s="428">
        <v>31376</v>
      </c>
      <c r="HD8" s="428">
        <v>559</v>
      </c>
      <c r="HE8" s="428">
        <v>194660</v>
      </c>
      <c r="HF8" s="428">
        <v>32579</v>
      </c>
      <c r="HG8" s="375">
        <v>5188</v>
      </c>
      <c r="HH8" s="428">
        <v>1098</v>
      </c>
      <c r="HI8" s="374">
        <v>2461337</v>
      </c>
      <c r="HJ8" s="481"/>
      <c r="HK8" s="479" t="s">
        <v>42</v>
      </c>
      <c r="HL8" s="428">
        <v>428</v>
      </c>
      <c r="HM8" s="428">
        <v>7886</v>
      </c>
      <c r="HN8" s="428">
        <v>0</v>
      </c>
      <c r="HO8" s="428">
        <v>255955</v>
      </c>
      <c r="HP8" s="428">
        <v>594</v>
      </c>
      <c r="HQ8" s="428">
        <v>264863</v>
      </c>
      <c r="HR8" s="428">
        <v>0</v>
      </c>
      <c r="HS8" s="428">
        <v>11435</v>
      </c>
      <c r="HT8" s="428">
        <v>14539</v>
      </c>
      <c r="HU8" s="428">
        <v>0</v>
      </c>
      <c r="HV8" s="428">
        <v>0</v>
      </c>
      <c r="HW8" s="428">
        <v>2170500</v>
      </c>
      <c r="HX8" s="428">
        <v>0</v>
      </c>
      <c r="HY8" s="374">
        <v>2170500</v>
      </c>
      <c r="HZ8" s="480"/>
      <c r="IA8" s="481"/>
      <c r="IB8" s="483" t="s">
        <v>42</v>
      </c>
      <c r="IC8" s="428">
        <v>579</v>
      </c>
      <c r="ID8" s="428">
        <v>0</v>
      </c>
      <c r="IE8" s="428">
        <v>579</v>
      </c>
      <c r="IF8" s="428">
        <v>40007228</v>
      </c>
      <c r="IG8" s="428">
        <v>551674</v>
      </c>
      <c r="IH8" s="428">
        <v>6010</v>
      </c>
      <c r="II8" s="428">
        <v>6615716</v>
      </c>
      <c r="IJ8" s="428">
        <v>1083703</v>
      </c>
      <c r="IK8" s="428">
        <v>334050</v>
      </c>
      <c r="IL8" s="428">
        <v>2805</v>
      </c>
      <c r="IM8" s="428">
        <v>48601186</v>
      </c>
      <c r="IN8" s="428">
        <v>1341830</v>
      </c>
      <c r="IO8" s="428">
        <v>38665472</v>
      </c>
      <c r="IP8" s="428">
        <v>551669</v>
      </c>
      <c r="IQ8" s="374">
        <v>6009</v>
      </c>
      <c r="IR8" s="481"/>
      <c r="IS8" s="479" t="s">
        <v>42</v>
      </c>
      <c r="IT8" s="428">
        <v>6615705</v>
      </c>
      <c r="IU8" s="428">
        <v>1083679</v>
      </c>
      <c r="IV8" s="428">
        <v>334019</v>
      </c>
      <c r="IW8" s="428">
        <v>2803</v>
      </c>
      <c r="IX8" s="428">
        <v>47259356</v>
      </c>
      <c r="IY8" s="428">
        <v>773283</v>
      </c>
      <c r="IZ8" s="428">
        <v>5517</v>
      </c>
      <c r="JA8" s="428">
        <v>108</v>
      </c>
      <c r="JB8" s="428">
        <v>66157</v>
      </c>
      <c r="JC8" s="428">
        <v>10837</v>
      </c>
      <c r="JD8" s="375">
        <v>3340</v>
      </c>
      <c r="JE8" s="428">
        <v>28</v>
      </c>
      <c r="JF8" s="374">
        <v>859270</v>
      </c>
      <c r="JG8" s="481"/>
      <c r="JH8" s="479" t="s">
        <v>42</v>
      </c>
      <c r="JI8" s="428">
        <v>0</v>
      </c>
      <c r="JJ8" s="428">
        <v>6228</v>
      </c>
      <c r="JK8" s="428">
        <v>0</v>
      </c>
      <c r="JL8" s="428">
        <v>75979</v>
      </c>
      <c r="JM8" s="428">
        <v>2445</v>
      </c>
      <c r="JN8" s="428">
        <v>84652</v>
      </c>
      <c r="JO8" s="428">
        <v>0</v>
      </c>
      <c r="JP8" s="428">
        <v>5970</v>
      </c>
      <c r="JQ8" s="428">
        <v>7589</v>
      </c>
      <c r="JR8" s="428">
        <v>0</v>
      </c>
      <c r="JS8" s="428">
        <v>0</v>
      </c>
      <c r="JT8" s="428">
        <v>761059</v>
      </c>
      <c r="JU8" s="428">
        <v>0</v>
      </c>
      <c r="JV8" s="374">
        <v>761059</v>
      </c>
      <c r="JW8" s="480"/>
      <c r="JX8" s="481"/>
      <c r="JY8" s="483" t="s">
        <v>42</v>
      </c>
      <c r="JZ8" s="428">
        <v>201</v>
      </c>
      <c r="KA8" s="428">
        <v>0</v>
      </c>
      <c r="KB8" s="428">
        <v>201</v>
      </c>
      <c r="KC8" s="428">
        <v>55953028</v>
      </c>
      <c r="KD8" s="428">
        <v>6314699</v>
      </c>
      <c r="KE8" s="428">
        <v>39413</v>
      </c>
      <c r="KF8" s="428">
        <v>16846907</v>
      </c>
      <c r="KG8" s="428">
        <v>597957</v>
      </c>
      <c r="KH8" s="428">
        <v>259968</v>
      </c>
      <c r="KI8" s="428">
        <v>188</v>
      </c>
      <c r="KJ8" s="428">
        <v>81876076</v>
      </c>
      <c r="KK8" s="428">
        <v>452932</v>
      </c>
      <c r="KL8" s="428">
        <v>55501040</v>
      </c>
      <c r="KM8" s="428">
        <v>6314697</v>
      </c>
      <c r="KN8" s="374">
        <v>39411</v>
      </c>
      <c r="KO8" s="481"/>
      <c r="KP8" s="479" t="s">
        <v>42</v>
      </c>
      <c r="KQ8" s="428">
        <v>16846904</v>
      </c>
      <c r="KR8" s="428">
        <v>597948</v>
      </c>
      <c r="KS8" s="428">
        <v>259958</v>
      </c>
      <c r="KT8" s="428">
        <v>186</v>
      </c>
      <c r="KU8" s="428">
        <v>81423144</v>
      </c>
      <c r="KV8" s="428">
        <v>1110649</v>
      </c>
      <c r="KW8" s="428">
        <v>63147</v>
      </c>
      <c r="KX8" s="428">
        <v>709</v>
      </c>
      <c r="KY8" s="428">
        <v>168469</v>
      </c>
      <c r="KZ8" s="428">
        <v>5979</v>
      </c>
      <c r="LA8" s="375">
        <v>2600</v>
      </c>
      <c r="LB8" s="428">
        <v>2</v>
      </c>
      <c r="LC8" s="374">
        <v>1351555</v>
      </c>
      <c r="LD8" s="481"/>
      <c r="LE8" s="484" t="s">
        <v>42</v>
      </c>
      <c r="LF8" s="485">
        <v>0</v>
      </c>
      <c r="LG8" s="428">
        <v>37010</v>
      </c>
      <c r="LH8" s="428">
        <v>0</v>
      </c>
      <c r="LI8" s="428">
        <v>140477</v>
      </c>
      <c r="LJ8" s="428">
        <v>4652</v>
      </c>
      <c r="LK8" s="428">
        <v>182139</v>
      </c>
      <c r="LL8" s="428">
        <v>0</v>
      </c>
      <c r="LM8" s="428">
        <v>5946</v>
      </c>
      <c r="LN8" s="428">
        <v>7560</v>
      </c>
      <c r="LO8" s="428">
        <v>0</v>
      </c>
      <c r="LP8" s="428">
        <v>0</v>
      </c>
      <c r="LQ8" s="428">
        <v>1155910</v>
      </c>
      <c r="LR8" s="428">
        <v>0</v>
      </c>
      <c r="LS8" s="375">
        <v>1155910</v>
      </c>
      <c r="LT8" s="480"/>
      <c r="LU8" s="481"/>
      <c r="LV8" s="484" t="s">
        <v>42</v>
      </c>
      <c r="LW8" s="428">
        <v>634597</v>
      </c>
      <c r="LX8" s="428">
        <v>18682</v>
      </c>
      <c r="LY8" s="428">
        <v>653279</v>
      </c>
      <c r="LZ8" s="428">
        <v>2477632892</v>
      </c>
      <c r="MA8" s="428">
        <v>111405550</v>
      </c>
      <c r="MB8" s="428">
        <v>1092036</v>
      </c>
      <c r="MC8" s="428">
        <v>70664296</v>
      </c>
      <c r="MD8" s="428">
        <v>19234887</v>
      </c>
      <c r="ME8" s="428">
        <v>2866107</v>
      </c>
      <c r="MF8" s="428">
        <v>2573032</v>
      </c>
      <c r="MG8" s="428">
        <v>2687329938</v>
      </c>
      <c r="MH8" s="428">
        <v>830148746</v>
      </c>
      <c r="MI8" s="428">
        <v>1648440823</v>
      </c>
      <c r="MJ8" s="428">
        <v>110721448</v>
      </c>
      <c r="MK8" s="375">
        <v>1069911</v>
      </c>
      <c r="ML8" s="480"/>
      <c r="MM8" s="481"/>
      <c r="MN8" s="484" t="s">
        <v>42</v>
      </c>
      <c r="MO8" s="428">
        <v>70603055</v>
      </c>
      <c r="MP8" s="428">
        <v>19089486</v>
      </c>
      <c r="MQ8" s="428">
        <v>2863914</v>
      </c>
      <c r="MR8" s="428">
        <v>2531418</v>
      </c>
      <c r="MS8" s="428">
        <v>1857181192</v>
      </c>
      <c r="MT8" s="428">
        <v>32939105</v>
      </c>
      <c r="MU8" s="428">
        <v>1095449</v>
      </c>
      <c r="MV8" s="428">
        <v>19255</v>
      </c>
      <c r="MW8" s="428">
        <v>706031</v>
      </c>
      <c r="MX8" s="428">
        <v>190894</v>
      </c>
      <c r="MY8" s="375">
        <v>28639</v>
      </c>
      <c r="MZ8" s="428">
        <v>25314</v>
      </c>
      <c r="NA8" s="374">
        <v>35004687</v>
      </c>
      <c r="NB8" s="484" t="s">
        <v>42</v>
      </c>
      <c r="NC8" s="428">
        <v>411446</v>
      </c>
      <c r="ND8" s="428">
        <v>79515</v>
      </c>
      <c r="NE8" s="428">
        <v>250305</v>
      </c>
      <c r="NF8" s="428">
        <v>2336584</v>
      </c>
      <c r="NG8" s="428">
        <v>11932</v>
      </c>
      <c r="NH8" s="428">
        <v>3089782</v>
      </c>
      <c r="NI8" s="428">
        <v>1319</v>
      </c>
      <c r="NJ8" s="428">
        <v>90020</v>
      </c>
      <c r="NK8" s="428">
        <v>114463</v>
      </c>
      <c r="NL8" s="428">
        <v>13555</v>
      </c>
      <c r="NM8" s="428">
        <v>9137</v>
      </c>
      <c r="NN8" s="428">
        <v>31674387</v>
      </c>
      <c r="NO8" s="428">
        <v>12024</v>
      </c>
      <c r="NP8" s="374">
        <v>31686411</v>
      </c>
    </row>
    <row r="9" spans="1:380" s="486" customFormat="1" ht="24.75" customHeight="1" thickTop="1" x14ac:dyDescent="0.15">
      <c r="B9" s="484" t="s">
        <v>43</v>
      </c>
      <c r="C9" s="368">
        <v>12013257</v>
      </c>
      <c r="D9" s="368">
        <v>2375768</v>
      </c>
      <c r="E9" s="368">
        <v>14389025</v>
      </c>
      <c r="F9" s="368">
        <v>111250</v>
      </c>
      <c r="G9" s="368">
        <v>7864</v>
      </c>
      <c r="H9" s="368">
        <v>363</v>
      </c>
      <c r="I9" s="368">
        <v>57216</v>
      </c>
      <c r="J9" s="368">
        <v>65443</v>
      </c>
      <c r="K9" s="368">
        <v>9285</v>
      </c>
      <c r="L9" s="368">
        <v>36459</v>
      </c>
      <c r="M9" s="369">
        <v>222437</v>
      </c>
      <c r="N9" s="480"/>
      <c r="O9" s="481"/>
      <c r="P9" s="484" t="s">
        <v>43</v>
      </c>
      <c r="Q9" s="368">
        <v>87</v>
      </c>
      <c r="R9" s="368">
        <v>57646</v>
      </c>
      <c r="S9" s="368">
        <v>57733</v>
      </c>
      <c r="T9" s="368">
        <v>0</v>
      </c>
      <c r="U9" s="368">
        <v>0</v>
      </c>
      <c r="V9" s="368">
        <v>0</v>
      </c>
      <c r="W9" s="368">
        <v>0</v>
      </c>
      <c r="X9" s="368">
        <v>0</v>
      </c>
      <c r="Y9" s="368">
        <v>51706</v>
      </c>
      <c r="Z9" s="371">
        <v>331876</v>
      </c>
      <c r="AA9" s="480"/>
      <c r="AB9" s="481"/>
      <c r="AC9" s="484" t="s">
        <v>43</v>
      </c>
      <c r="AD9" s="368">
        <v>130584</v>
      </c>
      <c r="AE9" s="368">
        <v>0</v>
      </c>
      <c r="AF9" s="368">
        <v>130584</v>
      </c>
      <c r="AG9" s="368">
        <v>201292</v>
      </c>
      <c r="AH9" s="368">
        <v>29</v>
      </c>
      <c r="AI9" s="371">
        <v>8</v>
      </c>
      <c r="AJ9" s="480"/>
      <c r="AK9" s="481"/>
      <c r="AL9" s="487" t="s">
        <v>43</v>
      </c>
      <c r="AM9" s="368">
        <v>24962</v>
      </c>
      <c r="AN9" s="368">
        <v>11138</v>
      </c>
      <c r="AO9" s="368">
        <v>36100</v>
      </c>
      <c r="AP9" s="368">
        <v>104825439</v>
      </c>
      <c r="AQ9" s="368">
        <v>693840</v>
      </c>
      <c r="AR9" s="368">
        <v>9836</v>
      </c>
      <c r="AS9" s="368">
        <v>106787</v>
      </c>
      <c r="AT9" s="368">
        <v>267414</v>
      </c>
      <c r="AU9" s="368">
        <v>20808</v>
      </c>
      <c r="AV9" s="368">
        <v>15612</v>
      </c>
      <c r="AW9" s="368">
        <v>105939736</v>
      </c>
      <c r="AX9" s="368">
        <v>43527780</v>
      </c>
      <c r="AY9" s="368">
        <v>61324804</v>
      </c>
      <c r="AZ9" s="368">
        <v>670202</v>
      </c>
      <c r="BA9" s="369">
        <v>9835</v>
      </c>
      <c r="BB9" s="481"/>
      <c r="BC9" s="487" t="s">
        <v>43</v>
      </c>
      <c r="BD9" s="368">
        <v>104969</v>
      </c>
      <c r="BE9" s="368">
        <v>265973</v>
      </c>
      <c r="BF9" s="368">
        <v>20769</v>
      </c>
      <c r="BG9" s="368">
        <v>15404</v>
      </c>
      <c r="BH9" s="368">
        <v>62411956</v>
      </c>
      <c r="BI9" s="368">
        <v>2451493</v>
      </c>
      <c r="BJ9" s="368">
        <v>13390</v>
      </c>
      <c r="BK9" s="368">
        <v>354</v>
      </c>
      <c r="BL9" s="368">
        <v>2099</v>
      </c>
      <c r="BM9" s="368">
        <v>5319</v>
      </c>
      <c r="BN9" s="371">
        <v>415</v>
      </c>
      <c r="BO9" s="368">
        <v>308</v>
      </c>
      <c r="BP9" s="369">
        <v>2473378</v>
      </c>
      <c r="BQ9" s="480"/>
      <c r="BR9" s="481"/>
      <c r="BS9" s="487" t="s">
        <v>43</v>
      </c>
      <c r="BT9" s="368">
        <v>46768</v>
      </c>
      <c r="BU9" s="368">
        <v>1475</v>
      </c>
      <c r="BV9" s="368">
        <v>50169</v>
      </c>
      <c r="BW9" s="368">
        <v>84328</v>
      </c>
      <c r="BX9" s="368">
        <v>96</v>
      </c>
      <c r="BY9" s="368">
        <v>182836</v>
      </c>
      <c r="BZ9" s="368">
        <v>215</v>
      </c>
      <c r="CA9" s="368">
        <v>2028</v>
      </c>
      <c r="CB9" s="368">
        <v>2549</v>
      </c>
      <c r="CC9" s="368">
        <v>44</v>
      </c>
      <c r="CD9" s="368">
        <v>136</v>
      </c>
      <c r="CE9" s="368">
        <v>2065508</v>
      </c>
      <c r="CF9" s="368">
        <v>220062</v>
      </c>
      <c r="CG9" s="371">
        <v>2285570</v>
      </c>
      <c r="CH9" s="480"/>
      <c r="CI9" s="481"/>
      <c r="CJ9" s="487" t="s">
        <v>43</v>
      </c>
      <c r="CK9" s="368">
        <v>302</v>
      </c>
      <c r="CL9" s="368">
        <v>0</v>
      </c>
      <c r="CM9" s="368">
        <v>302</v>
      </c>
      <c r="CN9" s="368">
        <v>3149060</v>
      </c>
      <c r="CO9" s="368">
        <v>29520</v>
      </c>
      <c r="CP9" s="368">
        <v>6087</v>
      </c>
      <c r="CQ9" s="368">
        <v>0</v>
      </c>
      <c r="CR9" s="368">
        <v>17821</v>
      </c>
      <c r="CS9" s="368">
        <v>4554</v>
      </c>
      <c r="CT9" s="368">
        <v>5515</v>
      </c>
      <c r="CU9" s="368">
        <v>3212557</v>
      </c>
      <c r="CV9" s="368">
        <v>661250</v>
      </c>
      <c r="CW9" s="368">
        <v>2487822</v>
      </c>
      <c r="CX9" s="368">
        <v>29518</v>
      </c>
      <c r="CY9" s="369">
        <v>6086</v>
      </c>
      <c r="CZ9" s="481"/>
      <c r="DA9" s="487" t="s">
        <v>43</v>
      </c>
      <c r="DB9" s="368">
        <v>0</v>
      </c>
      <c r="DC9" s="368">
        <v>17817</v>
      </c>
      <c r="DD9" s="368">
        <v>4549</v>
      </c>
      <c r="DE9" s="368">
        <v>5515</v>
      </c>
      <c r="DF9" s="368">
        <v>2551307</v>
      </c>
      <c r="DG9" s="368">
        <v>99499</v>
      </c>
      <c r="DH9" s="368">
        <v>591</v>
      </c>
      <c r="DI9" s="368">
        <v>219</v>
      </c>
      <c r="DJ9" s="368">
        <v>0</v>
      </c>
      <c r="DK9" s="368">
        <v>356</v>
      </c>
      <c r="DL9" s="371">
        <v>91</v>
      </c>
      <c r="DM9" s="368">
        <v>110</v>
      </c>
      <c r="DN9" s="369">
        <v>100866</v>
      </c>
      <c r="DO9" s="480"/>
      <c r="DP9" s="481"/>
      <c r="DQ9" s="484" t="s">
        <v>43</v>
      </c>
      <c r="DR9" s="368">
        <v>301</v>
      </c>
      <c r="DS9" s="368">
        <v>364</v>
      </c>
      <c r="DT9" s="368">
        <v>0</v>
      </c>
      <c r="DU9" s="368">
        <v>8199</v>
      </c>
      <c r="DV9" s="368">
        <v>6</v>
      </c>
      <c r="DW9" s="368">
        <v>8870</v>
      </c>
      <c r="DX9" s="368">
        <v>0</v>
      </c>
      <c r="DY9" s="368">
        <v>422</v>
      </c>
      <c r="DZ9" s="368">
        <v>212</v>
      </c>
      <c r="EA9" s="368">
        <v>236</v>
      </c>
      <c r="EB9" s="368">
        <v>0</v>
      </c>
      <c r="EC9" s="368">
        <v>91126</v>
      </c>
      <c r="ED9" s="368">
        <v>0</v>
      </c>
      <c r="EE9" s="369">
        <v>91126</v>
      </c>
      <c r="EF9" s="480"/>
      <c r="EG9" s="481"/>
      <c r="EH9" s="487" t="s">
        <v>43</v>
      </c>
      <c r="EI9" s="368">
        <v>286</v>
      </c>
      <c r="EJ9" s="368">
        <v>0</v>
      </c>
      <c r="EK9" s="368">
        <v>286</v>
      </c>
      <c r="EL9" s="368">
        <v>4434604</v>
      </c>
      <c r="EM9" s="368">
        <v>6847</v>
      </c>
      <c r="EN9" s="368">
        <v>2417</v>
      </c>
      <c r="EO9" s="368">
        <v>212828</v>
      </c>
      <c r="EP9" s="368">
        <v>44124</v>
      </c>
      <c r="EQ9" s="368">
        <v>12959</v>
      </c>
      <c r="ER9" s="368">
        <v>0</v>
      </c>
      <c r="ES9" s="368">
        <v>4713779</v>
      </c>
      <c r="ET9" s="368">
        <v>670523</v>
      </c>
      <c r="EU9" s="368">
        <v>3764092</v>
      </c>
      <c r="EV9" s="368">
        <v>6846</v>
      </c>
      <c r="EW9" s="369">
        <v>2417</v>
      </c>
      <c r="EX9" s="481"/>
      <c r="EY9" s="484" t="s">
        <v>43</v>
      </c>
      <c r="EZ9" s="368">
        <v>212827</v>
      </c>
      <c r="FA9" s="368">
        <v>44121</v>
      </c>
      <c r="FB9" s="368">
        <v>12953</v>
      </c>
      <c r="FC9" s="368">
        <v>0</v>
      </c>
      <c r="FD9" s="368">
        <v>4043256</v>
      </c>
      <c r="FE9" s="368">
        <v>150551</v>
      </c>
      <c r="FF9" s="368">
        <v>133</v>
      </c>
      <c r="FG9" s="368">
        <v>88</v>
      </c>
      <c r="FH9" s="368">
        <v>4257</v>
      </c>
      <c r="FI9" s="368">
        <v>884</v>
      </c>
      <c r="FJ9" s="371">
        <v>260</v>
      </c>
      <c r="FK9" s="368">
        <v>0</v>
      </c>
      <c r="FL9" s="369">
        <v>156173</v>
      </c>
      <c r="FM9" s="481"/>
      <c r="FN9" s="484" t="s">
        <v>43</v>
      </c>
      <c r="FO9" s="368">
        <v>283</v>
      </c>
      <c r="FP9" s="368">
        <v>135</v>
      </c>
      <c r="FQ9" s="368">
        <v>0</v>
      </c>
      <c r="FR9" s="368">
        <v>13921</v>
      </c>
      <c r="FS9" s="368">
        <v>49</v>
      </c>
      <c r="FT9" s="368">
        <v>14388</v>
      </c>
      <c r="FU9" s="368">
        <v>0</v>
      </c>
      <c r="FV9" s="368">
        <v>259</v>
      </c>
      <c r="FW9" s="368">
        <v>639</v>
      </c>
      <c r="FX9" s="368">
        <v>180</v>
      </c>
      <c r="FY9" s="368">
        <v>0</v>
      </c>
      <c r="FZ9" s="368">
        <v>140707</v>
      </c>
      <c r="GA9" s="368">
        <v>0</v>
      </c>
      <c r="GB9" s="369">
        <v>140707</v>
      </c>
      <c r="GC9" s="480"/>
      <c r="GD9" s="481"/>
      <c r="GE9" s="487" t="s">
        <v>43</v>
      </c>
      <c r="GF9" s="368">
        <v>67</v>
      </c>
      <c r="GG9" s="368">
        <v>0</v>
      </c>
      <c r="GH9" s="368">
        <v>67</v>
      </c>
      <c r="GI9" s="368">
        <v>2126878</v>
      </c>
      <c r="GJ9" s="368">
        <v>1659</v>
      </c>
      <c r="GK9" s="368">
        <v>232</v>
      </c>
      <c r="GL9" s="368">
        <v>0</v>
      </c>
      <c r="GM9" s="368">
        <v>6116</v>
      </c>
      <c r="GN9" s="368">
        <v>2656</v>
      </c>
      <c r="GO9" s="368">
        <v>4360</v>
      </c>
      <c r="GP9" s="368">
        <v>2141901</v>
      </c>
      <c r="GQ9" s="368">
        <v>147713</v>
      </c>
      <c r="GR9" s="368">
        <v>1979169</v>
      </c>
      <c r="GS9" s="368">
        <v>1659</v>
      </c>
      <c r="GT9" s="369">
        <v>232</v>
      </c>
      <c r="GU9" s="481"/>
      <c r="GV9" s="484" t="s">
        <v>43</v>
      </c>
      <c r="GW9" s="368">
        <v>0</v>
      </c>
      <c r="GX9" s="368">
        <v>6114</v>
      </c>
      <c r="GY9" s="368">
        <v>2655</v>
      </c>
      <c r="GZ9" s="368">
        <v>4359</v>
      </c>
      <c r="HA9" s="368">
        <v>1994188</v>
      </c>
      <c r="HB9" s="368">
        <v>79163</v>
      </c>
      <c r="HC9" s="368">
        <v>33</v>
      </c>
      <c r="HD9" s="368">
        <v>8</v>
      </c>
      <c r="HE9" s="368">
        <v>0</v>
      </c>
      <c r="HF9" s="368">
        <v>122</v>
      </c>
      <c r="HG9" s="371">
        <v>53</v>
      </c>
      <c r="HH9" s="368">
        <v>88</v>
      </c>
      <c r="HI9" s="369">
        <v>79467</v>
      </c>
      <c r="HJ9" s="481"/>
      <c r="HK9" s="484" t="s">
        <v>43</v>
      </c>
      <c r="HL9" s="368">
        <v>16</v>
      </c>
      <c r="HM9" s="368">
        <v>81</v>
      </c>
      <c r="HN9" s="368">
        <v>0</v>
      </c>
      <c r="HO9" s="368">
        <v>7250</v>
      </c>
      <c r="HP9" s="368">
        <v>0</v>
      </c>
      <c r="HQ9" s="368">
        <v>7347</v>
      </c>
      <c r="HR9" s="368">
        <v>0</v>
      </c>
      <c r="HS9" s="368">
        <v>89</v>
      </c>
      <c r="HT9" s="368">
        <v>61</v>
      </c>
      <c r="HU9" s="368">
        <v>0</v>
      </c>
      <c r="HV9" s="368">
        <v>0</v>
      </c>
      <c r="HW9" s="368">
        <v>71970</v>
      </c>
      <c r="HX9" s="368">
        <v>0</v>
      </c>
      <c r="HY9" s="369">
        <v>71970</v>
      </c>
      <c r="HZ9" s="480"/>
      <c r="IA9" s="481"/>
      <c r="IB9" s="487" t="s">
        <v>43</v>
      </c>
      <c r="IC9" s="368">
        <v>9</v>
      </c>
      <c r="ID9" s="368">
        <v>0</v>
      </c>
      <c r="IE9" s="368">
        <v>9</v>
      </c>
      <c r="IF9" s="368">
        <v>650527</v>
      </c>
      <c r="IG9" s="368">
        <v>0</v>
      </c>
      <c r="IH9" s="368">
        <v>0</v>
      </c>
      <c r="II9" s="368">
        <v>0</v>
      </c>
      <c r="IJ9" s="368">
        <v>0</v>
      </c>
      <c r="IK9" s="368">
        <v>0</v>
      </c>
      <c r="IL9" s="368">
        <v>0</v>
      </c>
      <c r="IM9" s="368">
        <v>650527</v>
      </c>
      <c r="IN9" s="368">
        <v>26642</v>
      </c>
      <c r="IO9" s="368">
        <v>623885</v>
      </c>
      <c r="IP9" s="368">
        <v>0</v>
      </c>
      <c r="IQ9" s="369">
        <v>0</v>
      </c>
      <c r="IR9" s="481"/>
      <c r="IS9" s="484" t="s">
        <v>43</v>
      </c>
      <c r="IT9" s="368">
        <v>0</v>
      </c>
      <c r="IU9" s="368">
        <v>0</v>
      </c>
      <c r="IV9" s="368">
        <v>0</v>
      </c>
      <c r="IW9" s="368">
        <v>0</v>
      </c>
      <c r="IX9" s="368">
        <v>623885</v>
      </c>
      <c r="IY9" s="368">
        <v>24955</v>
      </c>
      <c r="IZ9" s="368">
        <v>0</v>
      </c>
      <c r="JA9" s="368">
        <v>0</v>
      </c>
      <c r="JB9" s="368">
        <v>0</v>
      </c>
      <c r="JC9" s="368">
        <v>0</v>
      </c>
      <c r="JD9" s="371">
        <v>0</v>
      </c>
      <c r="JE9" s="368">
        <v>0</v>
      </c>
      <c r="JF9" s="369">
        <v>24955</v>
      </c>
      <c r="JG9" s="481"/>
      <c r="JH9" s="484" t="s">
        <v>43</v>
      </c>
      <c r="JI9" s="368">
        <v>0</v>
      </c>
      <c r="JJ9" s="368">
        <v>7</v>
      </c>
      <c r="JK9" s="368">
        <v>0</v>
      </c>
      <c r="JL9" s="368">
        <v>2839</v>
      </c>
      <c r="JM9" s="368">
        <v>0</v>
      </c>
      <c r="JN9" s="368">
        <v>2846</v>
      </c>
      <c r="JO9" s="368">
        <v>0</v>
      </c>
      <c r="JP9" s="368">
        <v>53</v>
      </c>
      <c r="JQ9" s="368">
        <v>95</v>
      </c>
      <c r="JR9" s="368">
        <v>0</v>
      </c>
      <c r="JS9" s="368">
        <v>0</v>
      </c>
      <c r="JT9" s="368">
        <v>21961</v>
      </c>
      <c r="JU9" s="368">
        <v>0</v>
      </c>
      <c r="JV9" s="369">
        <v>21961</v>
      </c>
      <c r="JW9" s="480"/>
      <c r="JX9" s="481"/>
      <c r="JY9" s="487" t="s">
        <v>43</v>
      </c>
      <c r="JZ9" s="368">
        <v>2</v>
      </c>
      <c r="KA9" s="368">
        <v>0</v>
      </c>
      <c r="KB9" s="368">
        <v>2</v>
      </c>
      <c r="KC9" s="368">
        <v>429291</v>
      </c>
      <c r="KD9" s="368">
        <v>0</v>
      </c>
      <c r="KE9" s="368">
        <v>0</v>
      </c>
      <c r="KF9" s="368">
        <v>0</v>
      </c>
      <c r="KG9" s="368">
        <v>0</v>
      </c>
      <c r="KH9" s="368">
        <v>0</v>
      </c>
      <c r="KI9" s="368">
        <v>0</v>
      </c>
      <c r="KJ9" s="368">
        <v>429291</v>
      </c>
      <c r="KK9" s="368">
        <v>5704</v>
      </c>
      <c r="KL9" s="368">
        <v>423587</v>
      </c>
      <c r="KM9" s="368">
        <v>0</v>
      </c>
      <c r="KN9" s="369">
        <v>0</v>
      </c>
      <c r="KO9" s="481"/>
      <c r="KP9" s="484" t="s">
        <v>43</v>
      </c>
      <c r="KQ9" s="368">
        <v>0</v>
      </c>
      <c r="KR9" s="368">
        <v>0</v>
      </c>
      <c r="KS9" s="368">
        <v>0</v>
      </c>
      <c r="KT9" s="368">
        <v>0</v>
      </c>
      <c r="KU9" s="368">
        <v>423587</v>
      </c>
      <c r="KV9" s="368">
        <v>16943</v>
      </c>
      <c r="KW9" s="368">
        <v>0</v>
      </c>
      <c r="KX9" s="368">
        <v>0</v>
      </c>
      <c r="KY9" s="368">
        <v>0</v>
      </c>
      <c r="KZ9" s="368">
        <v>0</v>
      </c>
      <c r="LA9" s="371">
        <v>0</v>
      </c>
      <c r="LB9" s="368">
        <v>0</v>
      </c>
      <c r="LC9" s="369">
        <v>16943</v>
      </c>
      <c r="LD9" s="481"/>
      <c r="LE9" s="488" t="s">
        <v>43</v>
      </c>
      <c r="LF9" s="370">
        <v>0</v>
      </c>
      <c r="LG9" s="368">
        <v>77</v>
      </c>
      <c r="LH9" s="368">
        <v>0</v>
      </c>
      <c r="LI9" s="368">
        <v>4</v>
      </c>
      <c r="LJ9" s="368">
        <v>0</v>
      </c>
      <c r="LK9" s="368">
        <v>81</v>
      </c>
      <c r="LL9" s="368">
        <v>0</v>
      </c>
      <c r="LM9" s="368">
        <v>0</v>
      </c>
      <c r="LN9" s="368">
        <v>0</v>
      </c>
      <c r="LO9" s="368">
        <v>0</v>
      </c>
      <c r="LP9" s="368">
        <v>0</v>
      </c>
      <c r="LQ9" s="368">
        <v>16862</v>
      </c>
      <c r="LR9" s="368">
        <v>0</v>
      </c>
      <c r="LS9" s="371">
        <v>16862</v>
      </c>
      <c r="LT9" s="480"/>
      <c r="LU9" s="481"/>
      <c r="LV9" s="488" t="s">
        <v>43</v>
      </c>
      <c r="LW9" s="368">
        <v>25628</v>
      </c>
      <c r="LX9" s="368">
        <v>11138</v>
      </c>
      <c r="LY9" s="368">
        <v>36766</v>
      </c>
      <c r="LZ9" s="368">
        <v>115615799</v>
      </c>
      <c r="MA9" s="368">
        <v>731866</v>
      </c>
      <c r="MB9" s="368">
        <v>18572</v>
      </c>
      <c r="MC9" s="368">
        <v>319615</v>
      </c>
      <c r="MD9" s="368">
        <v>335475</v>
      </c>
      <c r="ME9" s="368">
        <v>40977</v>
      </c>
      <c r="MF9" s="368">
        <v>25487</v>
      </c>
      <c r="MG9" s="368">
        <v>117087791</v>
      </c>
      <c r="MH9" s="368">
        <v>45039612</v>
      </c>
      <c r="MI9" s="368">
        <v>70603359</v>
      </c>
      <c r="MJ9" s="368">
        <v>708225</v>
      </c>
      <c r="MK9" s="371">
        <v>18570</v>
      </c>
      <c r="ML9" s="480"/>
      <c r="MM9" s="481"/>
      <c r="MN9" s="488" t="s">
        <v>43</v>
      </c>
      <c r="MO9" s="368">
        <v>317796</v>
      </c>
      <c r="MP9" s="368">
        <v>334025</v>
      </c>
      <c r="MQ9" s="368">
        <v>40926</v>
      </c>
      <c r="MR9" s="368">
        <v>25278</v>
      </c>
      <c r="MS9" s="368">
        <v>72048179</v>
      </c>
      <c r="MT9" s="368">
        <v>2822604</v>
      </c>
      <c r="MU9" s="368">
        <v>14147</v>
      </c>
      <c r="MV9" s="368">
        <v>669</v>
      </c>
      <c r="MW9" s="368">
        <v>6356</v>
      </c>
      <c r="MX9" s="368">
        <v>6681</v>
      </c>
      <c r="MY9" s="371">
        <v>819</v>
      </c>
      <c r="MZ9" s="368">
        <v>506</v>
      </c>
      <c r="NA9" s="369">
        <v>2851782</v>
      </c>
      <c r="NB9" s="488" t="s">
        <v>43</v>
      </c>
      <c r="NC9" s="368">
        <v>47368</v>
      </c>
      <c r="ND9" s="368">
        <v>2139</v>
      </c>
      <c r="NE9" s="368">
        <v>50169</v>
      </c>
      <c r="NF9" s="368">
        <v>116541</v>
      </c>
      <c r="NG9" s="368">
        <v>151</v>
      </c>
      <c r="NH9" s="368">
        <v>216368</v>
      </c>
      <c r="NI9" s="368">
        <v>215</v>
      </c>
      <c r="NJ9" s="368">
        <v>2851</v>
      </c>
      <c r="NK9" s="368">
        <v>3556</v>
      </c>
      <c r="NL9" s="368">
        <v>460</v>
      </c>
      <c r="NM9" s="368">
        <v>136</v>
      </c>
      <c r="NN9" s="368">
        <v>2408134</v>
      </c>
      <c r="NO9" s="368">
        <v>220062</v>
      </c>
      <c r="NP9" s="369">
        <v>2628196</v>
      </c>
    </row>
    <row r="10" spans="1:380" s="486" customFormat="1" ht="24.75" customHeight="1" x14ac:dyDescent="0.15">
      <c r="B10" s="484" t="s">
        <v>44</v>
      </c>
      <c r="C10" s="368">
        <v>11326782</v>
      </c>
      <c r="D10" s="368">
        <v>2464925</v>
      </c>
      <c r="E10" s="368">
        <v>13791707</v>
      </c>
      <c r="F10" s="368">
        <v>115728</v>
      </c>
      <c r="G10" s="368">
        <v>9043</v>
      </c>
      <c r="H10" s="368">
        <v>81</v>
      </c>
      <c r="I10" s="368">
        <v>50305</v>
      </c>
      <c r="J10" s="368">
        <v>59429</v>
      </c>
      <c r="K10" s="368">
        <v>17488</v>
      </c>
      <c r="L10" s="368">
        <v>31879</v>
      </c>
      <c r="M10" s="369">
        <v>224524</v>
      </c>
      <c r="N10" s="480"/>
      <c r="O10" s="481"/>
      <c r="P10" s="484" t="s">
        <v>44</v>
      </c>
      <c r="Q10" s="368">
        <v>613</v>
      </c>
      <c r="R10" s="368">
        <v>58009</v>
      </c>
      <c r="S10" s="368">
        <v>58622</v>
      </c>
      <c r="T10" s="368">
        <v>0</v>
      </c>
      <c r="U10" s="368">
        <v>0</v>
      </c>
      <c r="V10" s="368">
        <v>0</v>
      </c>
      <c r="W10" s="368">
        <v>10</v>
      </c>
      <c r="X10" s="368">
        <v>10</v>
      </c>
      <c r="Y10" s="368">
        <v>78695</v>
      </c>
      <c r="Z10" s="371">
        <v>361851</v>
      </c>
      <c r="AA10" s="480"/>
      <c r="AB10" s="481"/>
      <c r="AC10" s="484" t="s">
        <v>44</v>
      </c>
      <c r="AD10" s="368">
        <v>125549</v>
      </c>
      <c r="AE10" s="368">
        <v>0</v>
      </c>
      <c r="AF10" s="368">
        <v>125549</v>
      </c>
      <c r="AG10" s="368">
        <v>236302</v>
      </c>
      <c r="AH10" s="368">
        <v>30</v>
      </c>
      <c r="AI10" s="371">
        <v>6</v>
      </c>
      <c r="AJ10" s="480"/>
      <c r="AK10" s="481"/>
      <c r="AL10" s="487" t="s">
        <v>44</v>
      </c>
      <c r="AM10" s="368">
        <v>24355</v>
      </c>
      <c r="AN10" s="368">
        <v>11430</v>
      </c>
      <c r="AO10" s="368">
        <v>35785</v>
      </c>
      <c r="AP10" s="368">
        <v>106378315</v>
      </c>
      <c r="AQ10" s="368">
        <v>734793</v>
      </c>
      <c r="AR10" s="368">
        <v>8513</v>
      </c>
      <c r="AS10" s="368">
        <v>297422</v>
      </c>
      <c r="AT10" s="368">
        <v>200468</v>
      </c>
      <c r="AU10" s="368">
        <v>21118</v>
      </c>
      <c r="AV10" s="368">
        <v>37861</v>
      </c>
      <c r="AW10" s="368">
        <v>107678490</v>
      </c>
      <c r="AX10" s="368">
        <v>43181658</v>
      </c>
      <c r="AY10" s="368">
        <v>63222070</v>
      </c>
      <c r="AZ10" s="368">
        <v>714499</v>
      </c>
      <c r="BA10" s="369">
        <v>8029</v>
      </c>
      <c r="BB10" s="481"/>
      <c r="BC10" s="487" t="s">
        <v>44</v>
      </c>
      <c r="BD10" s="368">
        <v>296309</v>
      </c>
      <c r="BE10" s="368">
        <v>198659</v>
      </c>
      <c r="BF10" s="368">
        <v>20971</v>
      </c>
      <c r="BG10" s="368">
        <v>36295</v>
      </c>
      <c r="BH10" s="368">
        <v>64496832</v>
      </c>
      <c r="BI10" s="368">
        <v>2527401</v>
      </c>
      <c r="BJ10" s="368">
        <v>14243</v>
      </c>
      <c r="BK10" s="368">
        <v>289</v>
      </c>
      <c r="BL10" s="368">
        <v>5926</v>
      </c>
      <c r="BM10" s="368">
        <v>3973</v>
      </c>
      <c r="BN10" s="371">
        <v>419</v>
      </c>
      <c r="BO10" s="368">
        <v>726</v>
      </c>
      <c r="BP10" s="369">
        <v>2552977</v>
      </c>
      <c r="BQ10" s="480"/>
      <c r="BR10" s="481"/>
      <c r="BS10" s="487" t="s">
        <v>44</v>
      </c>
      <c r="BT10" s="368">
        <v>46787</v>
      </c>
      <c r="BU10" s="368">
        <v>1219</v>
      </c>
      <c r="BV10" s="368">
        <v>36046</v>
      </c>
      <c r="BW10" s="368">
        <v>81140</v>
      </c>
      <c r="BX10" s="368">
        <v>33</v>
      </c>
      <c r="BY10" s="368">
        <v>165225</v>
      </c>
      <c r="BZ10" s="368">
        <v>186</v>
      </c>
      <c r="CA10" s="368">
        <v>1804</v>
      </c>
      <c r="CB10" s="368">
        <v>2325</v>
      </c>
      <c r="CC10" s="368">
        <v>52</v>
      </c>
      <c r="CD10" s="368">
        <v>66</v>
      </c>
      <c r="CE10" s="368">
        <v>2157141</v>
      </c>
      <c r="CF10" s="368">
        <v>226178</v>
      </c>
      <c r="CG10" s="371">
        <v>2383319</v>
      </c>
      <c r="CH10" s="480"/>
      <c r="CI10" s="481"/>
      <c r="CJ10" s="487" t="s">
        <v>44</v>
      </c>
      <c r="CK10" s="368">
        <v>366</v>
      </c>
      <c r="CL10" s="368">
        <v>0</v>
      </c>
      <c r="CM10" s="368">
        <v>366</v>
      </c>
      <c r="CN10" s="368">
        <v>3804240</v>
      </c>
      <c r="CO10" s="368">
        <v>20570</v>
      </c>
      <c r="CP10" s="368">
        <v>409</v>
      </c>
      <c r="CQ10" s="368">
        <v>0</v>
      </c>
      <c r="CR10" s="368">
        <v>7407</v>
      </c>
      <c r="CS10" s="368">
        <v>7840</v>
      </c>
      <c r="CT10" s="368">
        <v>0</v>
      </c>
      <c r="CU10" s="368">
        <v>3840466</v>
      </c>
      <c r="CV10" s="368">
        <v>815852</v>
      </c>
      <c r="CW10" s="368">
        <v>2988396</v>
      </c>
      <c r="CX10" s="368">
        <v>20567</v>
      </c>
      <c r="CY10" s="369">
        <v>408</v>
      </c>
      <c r="CZ10" s="481"/>
      <c r="DA10" s="487" t="s">
        <v>44</v>
      </c>
      <c r="DB10" s="368">
        <v>0</v>
      </c>
      <c r="DC10" s="368">
        <v>7405</v>
      </c>
      <c r="DD10" s="368">
        <v>7838</v>
      </c>
      <c r="DE10" s="368">
        <v>0</v>
      </c>
      <c r="DF10" s="368">
        <v>3024614</v>
      </c>
      <c r="DG10" s="368">
        <v>119521</v>
      </c>
      <c r="DH10" s="368">
        <v>410</v>
      </c>
      <c r="DI10" s="368">
        <v>15</v>
      </c>
      <c r="DJ10" s="368">
        <v>0</v>
      </c>
      <c r="DK10" s="368">
        <v>148</v>
      </c>
      <c r="DL10" s="371">
        <v>157</v>
      </c>
      <c r="DM10" s="368">
        <v>0</v>
      </c>
      <c r="DN10" s="369">
        <v>120251</v>
      </c>
      <c r="DO10" s="480"/>
      <c r="DP10" s="481"/>
      <c r="DQ10" s="484" t="s">
        <v>44</v>
      </c>
      <c r="DR10" s="368">
        <v>366</v>
      </c>
      <c r="DS10" s="368">
        <v>102</v>
      </c>
      <c r="DT10" s="368">
        <v>0</v>
      </c>
      <c r="DU10" s="368">
        <v>8112</v>
      </c>
      <c r="DV10" s="368">
        <v>0</v>
      </c>
      <c r="DW10" s="368">
        <v>8580</v>
      </c>
      <c r="DX10" s="368">
        <v>0</v>
      </c>
      <c r="DY10" s="368">
        <v>159</v>
      </c>
      <c r="DZ10" s="368">
        <v>160</v>
      </c>
      <c r="EA10" s="368">
        <v>372</v>
      </c>
      <c r="EB10" s="368">
        <v>0</v>
      </c>
      <c r="EC10" s="368">
        <v>110980</v>
      </c>
      <c r="ED10" s="368">
        <v>0</v>
      </c>
      <c r="EE10" s="369">
        <v>110980</v>
      </c>
      <c r="EF10" s="480"/>
      <c r="EG10" s="481"/>
      <c r="EH10" s="487" t="s">
        <v>44</v>
      </c>
      <c r="EI10" s="368">
        <v>242</v>
      </c>
      <c r="EJ10" s="368">
        <v>0</v>
      </c>
      <c r="EK10" s="368">
        <v>242</v>
      </c>
      <c r="EL10" s="368">
        <v>3870017</v>
      </c>
      <c r="EM10" s="368">
        <v>252932</v>
      </c>
      <c r="EN10" s="368">
        <v>8</v>
      </c>
      <c r="EO10" s="368">
        <v>4377107</v>
      </c>
      <c r="EP10" s="368">
        <v>12630</v>
      </c>
      <c r="EQ10" s="368">
        <v>109053</v>
      </c>
      <c r="ER10" s="368">
        <v>344</v>
      </c>
      <c r="ES10" s="368">
        <v>8622091</v>
      </c>
      <c r="ET10" s="368">
        <v>568109</v>
      </c>
      <c r="EU10" s="368">
        <v>3301922</v>
      </c>
      <c r="EV10" s="368">
        <v>252932</v>
      </c>
      <c r="EW10" s="369">
        <v>8</v>
      </c>
      <c r="EX10" s="481"/>
      <c r="EY10" s="484" t="s">
        <v>44</v>
      </c>
      <c r="EZ10" s="368">
        <v>4377106</v>
      </c>
      <c r="FA10" s="368">
        <v>12625</v>
      </c>
      <c r="FB10" s="368">
        <v>109046</v>
      </c>
      <c r="FC10" s="368">
        <v>343</v>
      </c>
      <c r="FD10" s="368">
        <v>8053982</v>
      </c>
      <c r="FE10" s="368">
        <v>132068</v>
      </c>
      <c r="FF10" s="368">
        <v>5058</v>
      </c>
      <c r="FG10" s="368">
        <v>0</v>
      </c>
      <c r="FH10" s="368">
        <v>87542</v>
      </c>
      <c r="FI10" s="368">
        <v>253</v>
      </c>
      <c r="FJ10" s="371">
        <v>2181</v>
      </c>
      <c r="FK10" s="368">
        <v>6</v>
      </c>
      <c r="FL10" s="369">
        <v>227108</v>
      </c>
      <c r="FM10" s="481"/>
      <c r="FN10" s="484" t="s">
        <v>44</v>
      </c>
      <c r="FO10" s="368">
        <v>241</v>
      </c>
      <c r="FP10" s="368">
        <v>39</v>
      </c>
      <c r="FQ10" s="368">
        <v>0</v>
      </c>
      <c r="FR10" s="368">
        <v>15914</v>
      </c>
      <c r="FS10" s="368">
        <v>0</v>
      </c>
      <c r="FT10" s="368">
        <v>16194</v>
      </c>
      <c r="FU10" s="368">
        <v>0</v>
      </c>
      <c r="FV10" s="368">
        <v>2204</v>
      </c>
      <c r="FW10" s="368">
        <v>780</v>
      </c>
      <c r="FX10" s="368">
        <v>164</v>
      </c>
      <c r="FY10" s="368">
        <v>0</v>
      </c>
      <c r="FZ10" s="368">
        <v>207766</v>
      </c>
      <c r="GA10" s="368">
        <v>0</v>
      </c>
      <c r="GB10" s="369">
        <v>207766</v>
      </c>
      <c r="GC10" s="480"/>
      <c r="GD10" s="481"/>
      <c r="GE10" s="487" t="s">
        <v>44</v>
      </c>
      <c r="GF10" s="368">
        <v>67</v>
      </c>
      <c r="GG10" s="368">
        <v>0</v>
      </c>
      <c r="GH10" s="368">
        <v>67</v>
      </c>
      <c r="GI10" s="368">
        <v>2057467</v>
      </c>
      <c r="GJ10" s="368">
        <v>5601</v>
      </c>
      <c r="GK10" s="368">
        <v>0</v>
      </c>
      <c r="GL10" s="368">
        <v>880</v>
      </c>
      <c r="GM10" s="368">
        <v>697601</v>
      </c>
      <c r="GN10" s="368">
        <v>0</v>
      </c>
      <c r="GO10" s="368">
        <v>5032</v>
      </c>
      <c r="GP10" s="368">
        <v>2766581</v>
      </c>
      <c r="GQ10" s="368">
        <v>148999</v>
      </c>
      <c r="GR10" s="368">
        <v>1908469</v>
      </c>
      <c r="GS10" s="368">
        <v>5601</v>
      </c>
      <c r="GT10" s="369">
        <v>0</v>
      </c>
      <c r="GU10" s="481"/>
      <c r="GV10" s="484" t="s">
        <v>44</v>
      </c>
      <c r="GW10" s="368">
        <v>880</v>
      </c>
      <c r="GX10" s="368">
        <v>697600</v>
      </c>
      <c r="GY10" s="368">
        <v>0</v>
      </c>
      <c r="GZ10" s="368">
        <v>5032</v>
      </c>
      <c r="HA10" s="368">
        <v>2617582</v>
      </c>
      <c r="HB10" s="368">
        <v>76335</v>
      </c>
      <c r="HC10" s="368">
        <v>111</v>
      </c>
      <c r="HD10" s="368">
        <v>0</v>
      </c>
      <c r="HE10" s="368">
        <v>18</v>
      </c>
      <c r="HF10" s="368">
        <v>13952</v>
      </c>
      <c r="HG10" s="371">
        <v>0</v>
      </c>
      <c r="HH10" s="368">
        <v>101</v>
      </c>
      <c r="HI10" s="369">
        <v>90517</v>
      </c>
      <c r="HJ10" s="481"/>
      <c r="HK10" s="484" t="s">
        <v>44</v>
      </c>
      <c r="HL10" s="368">
        <v>23</v>
      </c>
      <c r="HM10" s="368">
        <v>39</v>
      </c>
      <c r="HN10" s="368">
        <v>0</v>
      </c>
      <c r="HO10" s="368">
        <v>6059</v>
      </c>
      <c r="HP10" s="368">
        <v>0</v>
      </c>
      <c r="HQ10" s="368">
        <v>6121</v>
      </c>
      <c r="HR10" s="368">
        <v>0</v>
      </c>
      <c r="HS10" s="368">
        <v>28</v>
      </c>
      <c r="HT10" s="368">
        <v>0</v>
      </c>
      <c r="HU10" s="368">
        <v>0</v>
      </c>
      <c r="HV10" s="368">
        <v>0</v>
      </c>
      <c r="HW10" s="368">
        <v>84368</v>
      </c>
      <c r="HX10" s="368">
        <v>0</v>
      </c>
      <c r="HY10" s="369">
        <v>84368</v>
      </c>
      <c r="HZ10" s="480"/>
      <c r="IA10" s="481"/>
      <c r="IB10" s="487" t="s">
        <v>44</v>
      </c>
      <c r="IC10" s="368">
        <v>7</v>
      </c>
      <c r="ID10" s="368">
        <v>0</v>
      </c>
      <c r="IE10" s="368">
        <v>7</v>
      </c>
      <c r="IF10" s="368">
        <v>473204</v>
      </c>
      <c r="IG10" s="368">
        <v>0</v>
      </c>
      <c r="IH10" s="368">
        <v>0</v>
      </c>
      <c r="II10" s="368">
        <v>0</v>
      </c>
      <c r="IJ10" s="368">
        <v>0</v>
      </c>
      <c r="IK10" s="368">
        <v>0</v>
      </c>
      <c r="IL10" s="368">
        <v>0</v>
      </c>
      <c r="IM10" s="368">
        <v>473204</v>
      </c>
      <c r="IN10" s="368">
        <v>12308</v>
      </c>
      <c r="IO10" s="368">
        <v>460896</v>
      </c>
      <c r="IP10" s="368">
        <v>0</v>
      </c>
      <c r="IQ10" s="369">
        <v>0</v>
      </c>
      <c r="IR10" s="481"/>
      <c r="IS10" s="484" t="s">
        <v>44</v>
      </c>
      <c r="IT10" s="368">
        <v>0</v>
      </c>
      <c r="IU10" s="368">
        <v>0</v>
      </c>
      <c r="IV10" s="368">
        <v>0</v>
      </c>
      <c r="IW10" s="368">
        <v>0</v>
      </c>
      <c r="IX10" s="368">
        <v>460896</v>
      </c>
      <c r="IY10" s="368">
        <v>18435</v>
      </c>
      <c r="IZ10" s="368">
        <v>0</v>
      </c>
      <c r="JA10" s="368">
        <v>0</v>
      </c>
      <c r="JB10" s="368">
        <v>0</v>
      </c>
      <c r="JC10" s="368">
        <v>0</v>
      </c>
      <c r="JD10" s="371">
        <v>0</v>
      </c>
      <c r="JE10" s="368">
        <v>0</v>
      </c>
      <c r="JF10" s="369">
        <v>18435</v>
      </c>
      <c r="JG10" s="481"/>
      <c r="JH10" s="484" t="s">
        <v>44</v>
      </c>
      <c r="JI10" s="368">
        <v>0</v>
      </c>
      <c r="JJ10" s="368">
        <v>1</v>
      </c>
      <c r="JK10" s="368">
        <v>0</v>
      </c>
      <c r="JL10" s="368">
        <v>1251</v>
      </c>
      <c r="JM10" s="368">
        <v>0</v>
      </c>
      <c r="JN10" s="368">
        <v>1252</v>
      </c>
      <c r="JO10" s="368">
        <v>0</v>
      </c>
      <c r="JP10" s="368">
        <v>3</v>
      </c>
      <c r="JQ10" s="368">
        <v>0</v>
      </c>
      <c r="JR10" s="368">
        <v>0</v>
      </c>
      <c r="JS10" s="368">
        <v>0</v>
      </c>
      <c r="JT10" s="368">
        <v>17180</v>
      </c>
      <c r="JU10" s="368">
        <v>0</v>
      </c>
      <c r="JV10" s="369">
        <v>17180</v>
      </c>
      <c r="JW10" s="480"/>
      <c r="JX10" s="481"/>
      <c r="JY10" s="487" t="s">
        <v>44</v>
      </c>
      <c r="JZ10" s="368">
        <v>1</v>
      </c>
      <c r="KA10" s="368">
        <v>0</v>
      </c>
      <c r="KB10" s="368">
        <v>1</v>
      </c>
      <c r="KC10" s="368">
        <v>107065</v>
      </c>
      <c r="KD10" s="368">
        <v>0</v>
      </c>
      <c r="KE10" s="368">
        <v>0</v>
      </c>
      <c r="KF10" s="368">
        <v>0</v>
      </c>
      <c r="KG10" s="368">
        <v>0</v>
      </c>
      <c r="KH10" s="368">
        <v>0</v>
      </c>
      <c r="KI10" s="368">
        <v>0</v>
      </c>
      <c r="KJ10" s="368">
        <v>107065</v>
      </c>
      <c r="KK10" s="368">
        <v>2654</v>
      </c>
      <c r="KL10" s="368">
        <v>104411</v>
      </c>
      <c r="KM10" s="368">
        <v>0</v>
      </c>
      <c r="KN10" s="369">
        <v>0</v>
      </c>
      <c r="KO10" s="481"/>
      <c r="KP10" s="484" t="s">
        <v>44</v>
      </c>
      <c r="KQ10" s="368">
        <v>0</v>
      </c>
      <c r="KR10" s="368">
        <v>0</v>
      </c>
      <c r="KS10" s="368">
        <v>0</v>
      </c>
      <c r="KT10" s="368">
        <v>0</v>
      </c>
      <c r="KU10" s="368">
        <v>104411</v>
      </c>
      <c r="KV10" s="368">
        <v>4176</v>
      </c>
      <c r="KW10" s="368">
        <v>0</v>
      </c>
      <c r="KX10" s="368">
        <v>0</v>
      </c>
      <c r="KY10" s="368">
        <v>0</v>
      </c>
      <c r="KZ10" s="368">
        <v>0</v>
      </c>
      <c r="LA10" s="371">
        <v>0</v>
      </c>
      <c r="LB10" s="368">
        <v>0</v>
      </c>
      <c r="LC10" s="369">
        <v>4176</v>
      </c>
      <c r="LD10" s="481"/>
      <c r="LE10" s="484" t="s">
        <v>44</v>
      </c>
      <c r="LF10" s="370">
        <v>0</v>
      </c>
      <c r="LG10" s="368">
        <v>0</v>
      </c>
      <c r="LH10" s="368">
        <v>0</v>
      </c>
      <c r="LI10" s="368">
        <v>494</v>
      </c>
      <c r="LJ10" s="368">
        <v>0</v>
      </c>
      <c r="LK10" s="368">
        <v>494</v>
      </c>
      <c r="LL10" s="368">
        <v>0</v>
      </c>
      <c r="LM10" s="368">
        <v>0</v>
      </c>
      <c r="LN10" s="368">
        <v>0</v>
      </c>
      <c r="LO10" s="368">
        <v>0</v>
      </c>
      <c r="LP10" s="368">
        <v>0</v>
      </c>
      <c r="LQ10" s="368">
        <v>3682</v>
      </c>
      <c r="LR10" s="368">
        <v>0</v>
      </c>
      <c r="LS10" s="371">
        <v>3682</v>
      </c>
      <c r="LT10" s="480"/>
      <c r="LU10" s="481"/>
      <c r="LV10" s="484" t="s">
        <v>44</v>
      </c>
      <c r="LW10" s="368">
        <v>25038</v>
      </c>
      <c r="LX10" s="368">
        <v>11430</v>
      </c>
      <c r="LY10" s="368">
        <v>36468</v>
      </c>
      <c r="LZ10" s="368">
        <v>116690308</v>
      </c>
      <c r="MA10" s="368">
        <v>1013896</v>
      </c>
      <c r="MB10" s="368">
        <v>8930</v>
      </c>
      <c r="MC10" s="368">
        <v>4675409</v>
      </c>
      <c r="MD10" s="368">
        <v>918106</v>
      </c>
      <c r="ME10" s="368">
        <v>138011</v>
      </c>
      <c r="MF10" s="368">
        <v>43237</v>
      </c>
      <c r="MG10" s="368">
        <v>123487897</v>
      </c>
      <c r="MH10" s="368">
        <v>44729580</v>
      </c>
      <c r="MI10" s="368">
        <v>71986164</v>
      </c>
      <c r="MJ10" s="368">
        <v>993599</v>
      </c>
      <c r="MK10" s="371">
        <v>8445</v>
      </c>
      <c r="ML10" s="480"/>
      <c r="MM10" s="481"/>
      <c r="MN10" s="484" t="s">
        <v>44</v>
      </c>
      <c r="MO10" s="368">
        <v>4674295</v>
      </c>
      <c r="MP10" s="368">
        <v>916289</v>
      </c>
      <c r="MQ10" s="368">
        <v>137855</v>
      </c>
      <c r="MR10" s="368">
        <v>41670</v>
      </c>
      <c r="MS10" s="368">
        <v>78758317</v>
      </c>
      <c r="MT10" s="368">
        <v>2877936</v>
      </c>
      <c r="MU10" s="368">
        <v>19822</v>
      </c>
      <c r="MV10" s="368">
        <v>304</v>
      </c>
      <c r="MW10" s="368">
        <v>93486</v>
      </c>
      <c r="MX10" s="368">
        <v>18326</v>
      </c>
      <c r="MY10" s="371">
        <v>2757</v>
      </c>
      <c r="MZ10" s="368">
        <v>833</v>
      </c>
      <c r="NA10" s="369">
        <v>3013464</v>
      </c>
      <c r="NB10" s="484" t="s">
        <v>44</v>
      </c>
      <c r="NC10" s="368">
        <v>47417</v>
      </c>
      <c r="ND10" s="368">
        <v>1400</v>
      </c>
      <c r="NE10" s="368">
        <v>36046</v>
      </c>
      <c r="NF10" s="368">
        <v>112970</v>
      </c>
      <c r="NG10" s="368">
        <v>33</v>
      </c>
      <c r="NH10" s="368">
        <v>197866</v>
      </c>
      <c r="NI10" s="368">
        <v>186</v>
      </c>
      <c r="NJ10" s="368">
        <v>4198</v>
      </c>
      <c r="NK10" s="368">
        <v>3265</v>
      </c>
      <c r="NL10" s="368">
        <v>588</v>
      </c>
      <c r="NM10" s="368">
        <v>66</v>
      </c>
      <c r="NN10" s="368">
        <v>2581117</v>
      </c>
      <c r="NO10" s="368">
        <v>226178</v>
      </c>
      <c r="NP10" s="369">
        <v>2807295</v>
      </c>
    </row>
    <row r="11" spans="1:380" s="486" customFormat="1" ht="24.75" customHeight="1" x14ac:dyDescent="0.15">
      <c r="B11" s="484" t="s">
        <v>45</v>
      </c>
      <c r="C11" s="368">
        <v>4701391</v>
      </c>
      <c r="D11" s="368">
        <v>846311</v>
      </c>
      <c r="E11" s="368">
        <v>5547702</v>
      </c>
      <c r="F11" s="368">
        <v>55754</v>
      </c>
      <c r="G11" s="368">
        <v>11140</v>
      </c>
      <c r="H11" s="368">
        <v>0</v>
      </c>
      <c r="I11" s="368">
        <v>26095</v>
      </c>
      <c r="J11" s="368">
        <v>37235</v>
      </c>
      <c r="K11" s="368">
        <v>2946</v>
      </c>
      <c r="L11" s="368">
        <v>18667</v>
      </c>
      <c r="M11" s="369">
        <v>114602</v>
      </c>
      <c r="N11" s="480"/>
      <c r="O11" s="481"/>
      <c r="P11" s="484" t="s">
        <v>45</v>
      </c>
      <c r="Q11" s="368">
        <v>164</v>
      </c>
      <c r="R11" s="368">
        <v>3821</v>
      </c>
      <c r="S11" s="368">
        <v>3985</v>
      </c>
      <c r="T11" s="368">
        <v>0</v>
      </c>
      <c r="U11" s="368">
        <v>0</v>
      </c>
      <c r="V11" s="368">
        <v>0</v>
      </c>
      <c r="W11" s="368">
        <v>0</v>
      </c>
      <c r="X11" s="368">
        <v>0</v>
      </c>
      <c r="Y11" s="368">
        <v>40022</v>
      </c>
      <c r="Z11" s="371">
        <v>158609</v>
      </c>
      <c r="AA11" s="480"/>
      <c r="AB11" s="481"/>
      <c r="AC11" s="484" t="s">
        <v>45</v>
      </c>
      <c r="AD11" s="368">
        <v>48975</v>
      </c>
      <c r="AE11" s="368">
        <v>0</v>
      </c>
      <c r="AF11" s="368">
        <v>48975</v>
      </c>
      <c r="AG11" s="368">
        <v>109634</v>
      </c>
      <c r="AH11" s="368">
        <v>17</v>
      </c>
      <c r="AI11" s="371">
        <v>3</v>
      </c>
      <c r="AJ11" s="480"/>
      <c r="AK11" s="481"/>
      <c r="AL11" s="487" t="s">
        <v>45</v>
      </c>
      <c r="AM11" s="368">
        <v>9109</v>
      </c>
      <c r="AN11" s="368">
        <v>5278</v>
      </c>
      <c r="AO11" s="368">
        <v>14387</v>
      </c>
      <c r="AP11" s="368">
        <v>38892430</v>
      </c>
      <c r="AQ11" s="368">
        <v>483030</v>
      </c>
      <c r="AR11" s="368">
        <v>4</v>
      </c>
      <c r="AS11" s="368">
        <v>43415</v>
      </c>
      <c r="AT11" s="368">
        <v>167610</v>
      </c>
      <c r="AU11" s="368">
        <v>5976</v>
      </c>
      <c r="AV11" s="368">
        <v>25308</v>
      </c>
      <c r="AW11" s="368">
        <v>39617773</v>
      </c>
      <c r="AX11" s="368">
        <v>16783438</v>
      </c>
      <c r="AY11" s="368">
        <v>22118655</v>
      </c>
      <c r="AZ11" s="368">
        <v>477833</v>
      </c>
      <c r="BA11" s="369">
        <v>3</v>
      </c>
      <c r="BB11" s="481"/>
      <c r="BC11" s="487" t="s">
        <v>45</v>
      </c>
      <c r="BD11" s="368">
        <v>41878</v>
      </c>
      <c r="BE11" s="368">
        <v>166579</v>
      </c>
      <c r="BF11" s="368">
        <v>5959</v>
      </c>
      <c r="BG11" s="368">
        <v>23428</v>
      </c>
      <c r="BH11" s="368">
        <v>22834335</v>
      </c>
      <c r="BI11" s="368">
        <v>884162</v>
      </c>
      <c r="BJ11" s="368">
        <v>9549</v>
      </c>
      <c r="BK11" s="368">
        <v>0</v>
      </c>
      <c r="BL11" s="368">
        <v>838</v>
      </c>
      <c r="BM11" s="368">
        <v>3332</v>
      </c>
      <c r="BN11" s="371">
        <v>119</v>
      </c>
      <c r="BO11" s="368">
        <v>469</v>
      </c>
      <c r="BP11" s="369">
        <v>898469</v>
      </c>
      <c r="BQ11" s="480"/>
      <c r="BR11" s="481"/>
      <c r="BS11" s="487" t="s">
        <v>45</v>
      </c>
      <c r="BT11" s="368">
        <v>19415</v>
      </c>
      <c r="BU11" s="368">
        <v>593</v>
      </c>
      <c r="BV11" s="368">
        <v>15659</v>
      </c>
      <c r="BW11" s="368">
        <v>24391</v>
      </c>
      <c r="BX11" s="368">
        <v>15</v>
      </c>
      <c r="BY11" s="368">
        <v>60073</v>
      </c>
      <c r="BZ11" s="368">
        <v>128</v>
      </c>
      <c r="CA11" s="368">
        <v>976</v>
      </c>
      <c r="CB11" s="368">
        <v>499</v>
      </c>
      <c r="CC11" s="368">
        <v>4</v>
      </c>
      <c r="CD11" s="368">
        <v>43</v>
      </c>
      <c r="CE11" s="368">
        <v>733335</v>
      </c>
      <c r="CF11" s="368">
        <v>103411</v>
      </c>
      <c r="CG11" s="371">
        <v>836746</v>
      </c>
      <c r="CH11" s="480"/>
      <c r="CI11" s="481"/>
      <c r="CJ11" s="487" t="s">
        <v>45</v>
      </c>
      <c r="CK11" s="368">
        <v>85</v>
      </c>
      <c r="CL11" s="368">
        <v>0</v>
      </c>
      <c r="CM11" s="368">
        <v>85</v>
      </c>
      <c r="CN11" s="368">
        <v>872837</v>
      </c>
      <c r="CO11" s="368">
        <v>57475</v>
      </c>
      <c r="CP11" s="368">
        <v>0</v>
      </c>
      <c r="CQ11" s="368">
        <v>0</v>
      </c>
      <c r="CR11" s="368">
        <v>8764</v>
      </c>
      <c r="CS11" s="368">
        <v>1293</v>
      </c>
      <c r="CT11" s="368">
        <v>0</v>
      </c>
      <c r="CU11" s="368">
        <v>940369</v>
      </c>
      <c r="CV11" s="368">
        <v>176822</v>
      </c>
      <c r="CW11" s="368">
        <v>696017</v>
      </c>
      <c r="CX11" s="368">
        <v>57474</v>
      </c>
      <c r="CY11" s="369">
        <v>0</v>
      </c>
      <c r="CZ11" s="481"/>
      <c r="DA11" s="487" t="s">
        <v>45</v>
      </c>
      <c r="DB11" s="368">
        <v>0</v>
      </c>
      <c r="DC11" s="368">
        <v>8764</v>
      </c>
      <c r="DD11" s="368">
        <v>1292</v>
      </c>
      <c r="DE11" s="368">
        <v>0</v>
      </c>
      <c r="DF11" s="368">
        <v>763547</v>
      </c>
      <c r="DG11" s="368">
        <v>27837</v>
      </c>
      <c r="DH11" s="368">
        <v>1150</v>
      </c>
      <c r="DI11" s="368">
        <v>0</v>
      </c>
      <c r="DJ11" s="368">
        <v>0</v>
      </c>
      <c r="DK11" s="368">
        <v>175</v>
      </c>
      <c r="DL11" s="371">
        <v>26</v>
      </c>
      <c r="DM11" s="368">
        <v>0</v>
      </c>
      <c r="DN11" s="369">
        <v>29188</v>
      </c>
      <c r="DO11" s="480"/>
      <c r="DP11" s="481"/>
      <c r="DQ11" s="484" t="s">
        <v>45</v>
      </c>
      <c r="DR11" s="368">
        <v>83</v>
      </c>
      <c r="DS11" s="368">
        <v>22</v>
      </c>
      <c r="DT11" s="368">
        <v>0</v>
      </c>
      <c r="DU11" s="368">
        <v>1649</v>
      </c>
      <c r="DV11" s="368">
        <v>0</v>
      </c>
      <c r="DW11" s="368">
        <v>1754</v>
      </c>
      <c r="DX11" s="368">
        <v>0</v>
      </c>
      <c r="DY11" s="368">
        <v>1</v>
      </c>
      <c r="DZ11" s="368">
        <v>175</v>
      </c>
      <c r="EA11" s="368">
        <v>56</v>
      </c>
      <c r="EB11" s="368">
        <v>0</v>
      </c>
      <c r="EC11" s="368">
        <v>27202</v>
      </c>
      <c r="ED11" s="368">
        <v>0</v>
      </c>
      <c r="EE11" s="369">
        <v>27202</v>
      </c>
      <c r="EF11" s="480"/>
      <c r="EG11" s="481"/>
      <c r="EH11" s="487" t="s">
        <v>45</v>
      </c>
      <c r="EI11" s="368">
        <v>80</v>
      </c>
      <c r="EJ11" s="368">
        <v>0</v>
      </c>
      <c r="EK11" s="368">
        <v>80</v>
      </c>
      <c r="EL11" s="368">
        <v>1256106</v>
      </c>
      <c r="EM11" s="368">
        <v>0</v>
      </c>
      <c r="EN11" s="368">
        <v>0</v>
      </c>
      <c r="EO11" s="368">
        <v>0</v>
      </c>
      <c r="EP11" s="368">
        <v>9453</v>
      </c>
      <c r="EQ11" s="368">
        <v>8</v>
      </c>
      <c r="ER11" s="368">
        <v>0</v>
      </c>
      <c r="ES11" s="368">
        <v>1265567</v>
      </c>
      <c r="ET11" s="368">
        <v>199594</v>
      </c>
      <c r="EU11" s="368">
        <v>1056512</v>
      </c>
      <c r="EV11" s="368">
        <v>0</v>
      </c>
      <c r="EW11" s="369">
        <v>0</v>
      </c>
      <c r="EX11" s="481"/>
      <c r="EY11" s="484" t="s">
        <v>45</v>
      </c>
      <c r="EZ11" s="368">
        <v>0</v>
      </c>
      <c r="FA11" s="368">
        <v>9453</v>
      </c>
      <c r="FB11" s="368">
        <v>8</v>
      </c>
      <c r="FC11" s="368">
        <v>0</v>
      </c>
      <c r="FD11" s="368">
        <v>1065973</v>
      </c>
      <c r="FE11" s="368">
        <v>42256</v>
      </c>
      <c r="FF11" s="368">
        <v>0</v>
      </c>
      <c r="FG11" s="368">
        <v>0</v>
      </c>
      <c r="FH11" s="368">
        <v>0</v>
      </c>
      <c r="FI11" s="368">
        <v>188</v>
      </c>
      <c r="FJ11" s="371">
        <v>0</v>
      </c>
      <c r="FK11" s="368">
        <v>0</v>
      </c>
      <c r="FL11" s="369">
        <v>42444</v>
      </c>
      <c r="FM11" s="481"/>
      <c r="FN11" s="484" t="s">
        <v>45</v>
      </c>
      <c r="FO11" s="368">
        <v>78</v>
      </c>
      <c r="FP11" s="368">
        <v>11</v>
      </c>
      <c r="FQ11" s="368">
        <v>0</v>
      </c>
      <c r="FR11" s="368">
        <v>3953</v>
      </c>
      <c r="FS11" s="368">
        <v>0</v>
      </c>
      <c r="FT11" s="368">
        <v>4042</v>
      </c>
      <c r="FU11" s="368">
        <v>0</v>
      </c>
      <c r="FV11" s="368">
        <v>36</v>
      </c>
      <c r="FW11" s="368">
        <v>189</v>
      </c>
      <c r="FX11" s="368">
        <v>28</v>
      </c>
      <c r="FY11" s="368">
        <v>0</v>
      </c>
      <c r="FZ11" s="368">
        <v>38149</v>
      </c>
      <c r="GA11" s="368">
        <v>0</v>
      </c>
      <c r="GB11" s="369">
        <v>38149</v>
      </c>
      <c r="GC11" s="480"/>
      <c r="GD11" s="481"/>
      <c r="GE11" s="487" t="s">
        <v>45</v>
      </c>
      <c r="GF11" s="368">
        <v>22</v>
      </c>
      <c r="GG11" s="368">
        <v>0</v>
      </c>
      <c r="GH11" s="368">
        <v>22</v>
      </c>
      <c r="GI11" s="368">
        <v>702759</v>
      </c>
      <c r="GJ11" s="368">
        <v>7666</v>
      </c>
      <c r="GK11" s="368">
        <v>3540</v>
      </c>
      <c r="GL11" s="368">
        <v>990</v>
      </c>
      <c r="GM11" s="368">
        <v>437</v>
      </c>
      <c r="GN11" s="368">
        <v>2871</v>
      </c>
      <c r="GO11" s="368">
        <v>0</v>
      </c>
      <c r="GP11" s="368">
        <v>718263</v>
      </c>
      <c r="GQ11" s="368">
        <v>53286</v>
      </c>
      <c r="GR11" s="368">
        <v>649473</v>
      </c>
      <c r="GS11" s="368">
        <v>7666</v>
      </c>
      <c r="GT11" s="369">
        <v>3540</v>
      </c>
      <c r="GU11" s="481"/>
      <c r="GV11" s="484" t="s">
        <v>45</v>
      </c>
      <c r="GW11" s="368">
        <v>990</v>
      </c>
      <c r="GX11" s="368">
        <v>437</v>
      </c>
      <c r="GY11" s="368">
        <v>2871</v>
      </c>
      <c r="GZ11" s="368">
        <v>0</v>
      </c>
      <c r="HA11" s="368">
        <v>664977</v>
      </c>
      <c r="HB11" s="368">
        <v>25978</v>
      </c>
      <c r="HC11" s="368">
        <v>153</v>
      </c>
      <c r="HD11" s="368">
        <v>128</v>
      </c>
      <c r="HE11" s="368">
        <v>19</v>
      </c>
      <c r="HF11" s="368">
        <v>9</v>
      </c>
      <c r="HG11" s="371">
        <v>58</v>
      </c>
      <c r="HH11" s="368">
        <v>0</v>
      </c>
      <c r="HI11" s="369">
        <v>26345</v>
      </c>
      <c r="HJ11" s="481"/>
      <c r="HK11" s="484" t="s">
        <v>45</v>
      </c>
      <c r="HL11" s="368">
        <v>4</v>
      </c>
      <c r="HM11" s="368">
        <v>31</v>
      </c>
      <c r="HN11" s="368">
        <v>0</v>
      </c>
      <c r="HO11" s="368">
        <v>2177</v>
      </c>
      <c r="HP11" s="368">
        <v>0</v>
      </c>
      <c r="HQ11" s="368">
        <v>2212</v>
      </c>
      <c r="HR11" s="368">
        <v>0</v>
      </c>
      <c r="HS11" s="368">
        <v>57</v>
      </c>
      <c r="HT11" s="368">
        <v>301</v>
      </c>
      <c r="HU11" s="368">
        <v>0</v>
      </c>
      <c r="HV11" s="368">
        <v>0</v>
      </c>
      <c r="HW11" s="368">
        <v>23775</v>
      </c>
      <c r="HX11" s="368">
        <v>0</v>
      </c>
      <c r="HY11" s="369">
        <v>23775</v>
      </c>
      <c r="HZ11" s="480"/>
      <c r="IA11" s="481"/>
      <c r="IB11" s="487" t="s">
        <v>45</v>
      </c>
      <c r="IC11" s="368">
        <v>3</v>
      </c>
      <c r="ID11" s="368">
        <v>0</v>
      </c>
      <c r="IE11" s="368">
        <v>3</v>
      </c>
      <c r="IF11" s="368">
        <v>194596</v>
      </c>
      <c r="IG11" s="368">
        <v>0</v>
      </c>
      <c r="IH11" s="368">
        <v>0</v>
      </c>
      <c r="II11" s="368">
        <v>0</v>
      </c>
      <c r="IJ11" s="368">
        <v>0</v>
      </c>
      <c r="IK11" s="368">
        <v>0</v>
      </c>
      <c r="IL11" s="368">
        <v>0</v>
      </c>
      <c r="IM11" s="368">
        <v>194596</v>
      </c>
      <c r="IN11" s="368">
        <v>4795</v>
      </c>
      <c r="IO11" s="368">
        <v>189801</v>
      </c>
      <c r="IP11" s="368">
        <v>0</v>
      </c>
      <c r="IQ11" s="369">
        <v>0</v>
      </c>
      <c r="IR11" s="481"/>
      <c r="IS11" s="484" t="s">
        <v>45</v>
      </c>
      <c r="IT11" s="368">
        <v>0</v>
      </c>
      <c r="IU11" s="368">
        <v>0</v>
      </c>
      <c r="IV11" s="368">
        <v>0</v>
      </c>
      <c r="IW11" s="368">
        <v>0</v>
      </c>
      <c r="IX11" s="368">
        <v>189801</v>
      </c>
      <c r="IY11" s="368">
        <v>7592</v>
      </c>
      <c r="IZ11" s="368">
        <v>0</v>
      </c>
      <c r="JA11" s="368">
        <v>0</v>
      </c>
      <c r="JB11" s="368">
        <v>0</v>
      </c>
      <c r="JC11" s="368">
        <v>0</v>
      </c>
      <c r="JD11" s="371">
        <v>0</v>
      </c>
      <c r="JE11" s="368">
        <v>0</v>
      </c>
      <c r="JF11" s="369">
        <v>7592</v>
      </c>
      <c r="JG11" s="481"/>
      <c r="JH11" s="484" t="s">
        <v>45</v>
      </c>
      <c r="JI11" s="368">
        <v>0</v>
      </c>
      <c r="JJ11" s="368">
        <v>0</v>
      </c>
      <c r="JK11" s="368">
        <v>0</v>
      </c>
      <c r="JL11" s="368">
        <v>1110</v>
      </c>
      <c r="JM11" s="368">
        <v>0</v>
      </c>
      <c r="JN11" s="368">
        <v>1110</v>
      </c>
      <c r="JO11" s="368">
        <v>0</v>
      </c>
      <c r="JP11" s="368">
        <v>0</v>
      </c>
      <c r="JQ11" s="368">
        <v>0</v>
      </c>
      <c r="JR11" s="368">
        <v>0</v>
      </c>
      <c r="JS11" s="368">
        <v>0</v>
      </c>
      <c r="JT11" s="368">
        <v>6482</v>
      </c>
      <c r="JU11" s="368">
        <v>0</v>
      </c>
      <c r="JV11" s="369">
        <v>6482</v>
      </c>
      <c r="JW11" s="480"/>
      <c r="JX11" s="481"/>
      <c r="JY11" s="487" t="s">
        <v>45</v>
      </c>
      <c r="JZ11" s="368">
        <v>0</v>
      </c>
      <c r="KA11" s="368">
        <v>0</v>
      </c>
      <c r="KB11" s="368">
        <v>0</v>
      </c>
      <c r="KC11" s="368">
        <v>0</v>
      </c>
      <c r="KD11" s="368">
        <v>0</v>
      </c>
      <c r="KE11" s="368">
        <v>0</v>
      </c>
      <c r="KF11" s="368">
        <v>0</v>
      </c>
      <c r="KG11" s="368">
        <v>0</v>
      </c>
      <c r="KH11" s="368">
        <v>0</v>
      </c>
      <c r="KI11" s="368">
        <v>0</v>
      </c>
      <c r="KJ11" s="368">
        <v>0</v>
      </c>
      <c r="KK11" s="368">
        <v>0</v>
      </c>
      <c r="KL11" s="368">
        <v>0</v>
      </c>
      <c r="KM11" s="368">
        <v>0</v>
      </c>
      <c r="KN11" s="369">
        <v>0</v>
      </c>
      <c r="KO11" s="481"/>
      <c r="KP11" s="484" t="s">
        <v>45</v>
      </c>
      <c r="KQ11" s="368">
        <v>0</v>
      </c>
      <c r="KR11" s="368">
        <v>0</v>
      </c>
      <c r="KS11" s="368">
        <v>0</v>
      </c>
      <c r="KT11" s="368">
        <v>0</v>
      </c>
      <c r="KU11" s="368">
        <v>0</v>
      </c>
      <c r="KV11" s="368">
        <v>0</v>
      </c>
      <c r="KW11" s="368">
        <v>0</v>
      </c>
      <c r="KX11" s="368">
        <v>0</v>
      </c>
      <c r="KY11" s="368">
        <v>0</v>
      </c>
      <c r="KZ11" s="368">
        <v>0</v>
      </c>
      <c r="LA11" s="371">
        <v>0</v>
      </c>
      <c r="LB11" s="368">
        <v>0</v>
      </c>
      <c r="LC11" s="369">
        <v>0</v>
      </c>
      <c r="LD11" s="481"/>
      <c r="LE11" s="484" t="s">
        <v>45</v>
      </c>
      <c r="LF11" s="370">
        <v>0</v>
      </c>
      <c r="LG11" s="368">
        <v>0</v>
      </c>
      <c r="LH11" s="368">
        <v>0</v>
      </c>
      <c r="LI11" s="368">
        <v>0</v>
      </c>
      <c r="LJ11" s="368">
        <v>0</v>
      </c>
      <c r="LK11" s="368">
        <v>0</v>
      </c>
      <c r="LL11" s="368">
        <v>0</v>
      </c>
      <c r="LM11" s="368">
        <v>0</v>
      </c>
      <c r="LN11" s="368">
        <v>0</v>
      </c>
      <c r="LO11" s="368">
        <v>0</v>
      </c>
      <c r="LP11" s="368">
        <v>0</v>
      </c>
      <c r="LQ11" s="368">
        <v>0</v>
      </c>
      <c r="LR11" s="368">
        <v>0</v>
      </c>
      <c r="LS11" s="371">
        <v>0</v>
      </c>
      <c r="LT11" s="480"/>
      <c r="LU11" s="481"/>
      <c r="LV11" s="484" t="s">
        <v>45</v>
      </c>
      <c r="LW11" s="368">
        <v>9299</v>
      </c>
      <c r="LX11" s="368">
        <v>5278</v>
      </c>
      <c r="LY11" s="368">
        <v>14577</v>
      </c>
      <c r="LZ11" s="368">
        <v>41918728</v>
      </c>
      <c r="MA11" s="368">
        <v>548171</v>
      </c>
      <c r="MB11" s="368">
        <v>3544</v>
      </c>
      <c r="MC11" s="368">
        <v>44405</v>
      </c>
      <c r="MD11" s="368">
        <v>186264</v>
      </c>
      <c r="ME11" s="368">
        <v>10148</v>
      </c>
      <c r="MF11" s="368">
        <v>25308</v>
      </c>
      <c r="MG11" s="368">
        <v>42736568</v>
      </c>
      <c r="MH11" s="368">
        <v>17217935</v>
      </c>
      <c r="MI11" s="368">
        <v>24710458</v>
      </c>
      <c r="MJ11" s="368">
        <v>542973</v>
      </c>
      <c r="MK11" s="371">
        <v>3543</v>
      </c>
      <c r="ML11" s="480"/>
      <c r="MM11" s="481"/>
      <c r="MN11" s="484" t="s">
        <v>45</v>
      </c>
      <c r="MO11" s="368">
        <v>42868</v>
      </c>
      <c r="MP11" s="368">
        <v>185233</v>
      </c>
      <c r="MQ11" s="368">
        <v>10130</v>
      </c>
      <c r="MR11" s="368">
        <v>23428</v>
      </c>
      <c r="MS11" s="368">
        <v>25518633</v>
      </c>
      <c r="MT11" s="368">
        <v>987825</v>
      </c>
      <c r="MU11" s="368">
        <v>10852</v>
      </c>
      <c r="MV11" s="368">
        <v>128</v>
      </c>
      <c r="MW11" s="368">
        <v>857</v>
      </c>
      <c r="MX11" s="368">
        <v>3704</v>
      </c>
      <c r="MY11" s="371">
        <v>203</v>
      </c>
      <c r="MZ11" s="368">
        <v>469</v>
      </c>
      <c r="NA11" s="369">
        <v>1004038</v>
      </c>
      <c r="NB11" s="484" t="s">
        <v>45</v>
      </c>
      <c r="NC11" s="368">
        <v>19580</v>
      </c>
      <c r="ND11" s="368">
        <v>657</v>
      </c>
      <c r="NE11" s="368">
        <v>15659</v>
      </c>
      <c r="NF11" s="368">
        <v>33280</v>
      </c>
      <c r="NG11" s="368">
        <v>15</v>
      </c>
      <c r="NH11" s="368">
        <v>69191</v>
      </c>
      <c r="NI11" s="368">
        <v>128</v>
      </c>
      <c r="NJ11" s="368">
        <v>1070</v>
      </c>
      <c r="NK11" s="368">
        <v>1164</v>
      </c>
      <c r="NL11" s="368">
        <v>88</v>
      </c>
      <c r="NM11" s="368">
        <v>43</v>
      </c>
      <c r="NN11" s="368">
        <v>828943</v>
      </c>
      <c r="NO11" s="368">
        <v>103411</v>
      </c>
      <c r="NP11" s="369">
        <v>932354</v>
      </c>
    </row>
    <row r="12" spans="1:380" s="486" customFormat="1" ht="24.75" customHeight="1" x14ac:dyDescent="0.15">
      <c r="B12" s="484" t="s">
        <v>46</v>
      </c>
      <c r="C12" s="368">
        <v>24295146</v>
      </c>
      <c r="D12" s="368">
        <v>6264689</v>
      </c>
      <c r="E12" s="368">
        <v>30559835</v>
      </c>
      <c r="F12" s="368">
        <v>309545</v>
      </c>
      <c r="G12" s="368">
        <v>11105</v>
      </c>
      <c r="H12" s="368">
        <v>173</v>
      </c>
      <c r="I12" s="368">
        <v>150623</v>
      </c>
      <c r="J12" s="368">
        <v>161901</v>
      </c>
      <c r="K12" s="368">
        <v>20763</v>
      </c>
      <c r="L12" s="368">
        <v>94852</v>
      </c>
      <c r="M12" s="369">
        <v>587061</v>
      </c>
      <c r="N12" s="480"/>
      <c r="O12" s="481"/>
      <c r="P12" s="484" t="s">
        <v>46</v>
      </c>
      <c r="Q12" s="368">
        <v>545</v>
      </c>
      <c r="R12" s="368">
        <v>86126</v>
      </c>
      <c r="S12" s="368">
        <v>86671</v>
      </c>
      <c r="T12" s="368">
        <v>0</v>
      </c>
      <c r="U12" s="368">
        <v>0</v>
      </c>
      <c r="V12" s="368">
        <v>0</v>
      </c>
      <c r="W12" s="368">
        <v>0</v>
      </c>
      <c r="X12" s="368">
        <v>0</v>
      </c>
      <c r="Y12" s="368">
        <v>174532</v>
      </c>
      <c r="Z12" s="371">
        <v>848264</v>
      </c>
      <c r="AA12" s="480"/>
      <c r="AB12" s="481"/>
      <c r="AC12" s="484" t="s">
        <v>46</v>
      </c>
      <c r="AD12" s="368">
        <v>226996</v>
      </c>
      <c r="AE12" s="368">
        <v>0</v>
      </c>
      <c r="AF12" s="368">
        <v>226996</v>
      </c>
      <c r="AG12" s="368">
        <v>621268</v>
      </c>
      <c r="AH12" s="368">
        <v>70</v>
      </c>
      <c r="AI12" s="371">
        <v>5</v>
      </c>
      <c r="AJ12" s="480"/>
      <c r="AK12" s="481"/>
      <c r="AL12" s="487" t="s">
        <v>46</v>
      </c>
      <c r="AM12" s="368">
        <v>55844</v>
      </c>
      <c r="AN12" s="368">
        <v>26897</v>
      </c>
      <c r="AO12" s="368">
        <v>82741</v>
      </c>
      <c r="AP12" s="368">
        <v>248744016</v>
      </c>
      <c r="AQ12" s="368">
        <v>7115923</v>
      </c>
      <c r="AR12" s="368">
        <v>24413</v>
      </c>
      <c r="AS12" s="368">
        <v>1076932</v>
      </c>
      <c r="AT12" s="368">
        <v>970571</v>
      </c>
      <c r="AU12" s="368">
        <v>150816</v>
      </c>
      <c r="AV12" s="368">
        <v>316117</v>
      </c>
      <c r="AW12" s="368">
        <v>258398788</v>
      </c>
      <c r="AX12" s="368">
        <v>102971801</v>
      </c>
      <c r="AY12" s="368">
        <v>145878646</v>
      </c>
      <c r="AZ12" s="368">
        <v>7040991</v>
      </c>
      <c r="BA12" s="369">
        <v>23009</v>
      </c>
      <c r="BB12" s="481"/>
      <c r="BC12" s="487" t="s">
        <v>46</v>
      </c>
      <c r="BD12" s="368">
        <v>1071935</v>
      </c>
      <c r="BE12" s="368">
        <v>951597</v>
      </c>
      <c r="BF12" s="368">
        <v>150656</v>
      </c>
      <c r="BG12" s="368">
        <v>310153</v>
      </c>
      <c r="BH12" s="368">
        <v>155426987</v>
      </c>
      <c r="BI12" s="368">
        <v>5831684</v>
      </c>
      <c r="BJ12" s="368">
        <v>138886</v>
      </c>
      <c r="BK12" s="368">
        <v>828</v>
      </c>
      <c r="BL12" s="368">
        <v>21439</v>
      </c>
      <c r="BM12" s="368">
        <v>19032</v>
      </c>
      <c r="BN12" s="371">
        <v>3013</v>
      </c>
      <c r="BO12" s="368">
        <v>6203</v>
      </c>
      <c r="BP12" s="369">
        <v>6021085</v>
      </c>
      <c r="BQ12" s="480"/>
      <c r="BR12" s="481"/>
      <c r="BS12" s="487" t="s">
        <v>46</v>
      </c>
      <c r="BT12" s="368">
        <v>111593</v>
      </c>
      <c r="BU12" s="368">
        <v>5601</v>
      </c>
      <c r="BV12" s="368">
        <v>104654</v>
      </c>
      <c r="BW12" s="368">
        <v>293785</v>
      </c>
      <c r="BX12" s="368">
        <v>134</v>
      </c>
      <c r="BY12" s="368">
        <v>515767</v>
      </c>
      <c r="BZ12" s="368">
        <v>475</v>
      </c>
      <c r="CA12" s="368">
        <v>10155</v>
      </c>
      <c r="CB12" s="368">
        <v>10299</v>
      </c>
      <c r="CC12" s="368">
        <v>244</v>
      </c>
      <c r="CD12" s="368">
        <v>1218</v>
      </c>
      <c r="CE12" s="368">
        <v>4956846</v>
      </c>
      <c r="CF12" s="368">
        <v>526081</v>
      </c>
      <c r="CG12" s="371">
        <v>5482927</v>
      </c>
      <c r="CH12" s="480"/>
      <c r="CI12" s="481"/>
      <c r="CJ12" s="487" t="s">
        <v>46</v>
      </c>
      <c r="CK12" s="368">
        <v>1370</v>
      </c>
      <c r="CL12" s="368">
        <v>0</v>
      </c>
      <c r="CM12" s="368">
        <v>1370</v>
      </c>
      <c r="CN12" s="368">
        <v>14450347</v>
      </c>
      <c r="CO12" s="368">
        <v>362819</v>
      </c>
      <c r="CP12" s="368">
        <v>0</v>
      </c>
      <c r="CQ12" s="368">
        <v>137272</v>
      </c>
      <c r="CR12" s="368">
        <v>55216</v>
      </c>
      <c r="CS12" s="368">
        <v>21303</v>
      </c>
      <c r="CT12" s="368">
        <v>484</v>
      </c>
      <c r="CU12" s="368">
        <v>15027441</v>
      </c>
      <c r="CV12" s="368">
        <v>3177324</v>
      </c>
      <c r="CW12" s="368">
        <v>11273064</v>
      </c>
      <c r="CX12" s="368">
        <v>362812</v>
      </c>
      <c r="CY12" s="369">
        <v>0</v>
      </c>
      <c r="CZ12" s="481"/>
      <c r="DA12" s="487" t="s">
        <v>46</v>
      </c>
      <c r="DB12" s="368">
        <v>137269</v>
      </c>
      <c r="DC12" s="368">
        <v>55200</v>
      </c>
      <c r="DD12" s="368">
        <v>21288</v>
      </c>
      <c r="DE12" s="368">
        <v>484</v>
      </c>
      <c r="DF12" s="368">
        <v>11850117</v>
      </c>
      <c r="DG12" s="368">
        <v>450861</v>
      </c>
      <c r="DH12" s="368">
        <v>7168</v>
      </c>
      <c r="DI12" s="368">
        <v>0</v>
      </c>
      <c r="DJ12" s="368">
        <v>2745</v>
      </c>
      <c r="DK12" s="368">
        <v>1104</v>
      </c>
      <c r="DL12" s="371">
        <v>426</v>
      </c>
      <c r="DM12" s="368">
        <v>10</v>
      </c>
      <c r="DN12" s="369">
        <v>462314</v>
      </c>
      <c r="DO12" s="480"/>
      <c r="DP12" s="481"/>
      <c r="DQ12" s="484" t="s">
        <v>46</v>
      </c>
      <c r="DR12" s="368">
        <v>1359</v>
      </c>
      <c r="DS12" s="368">
        <v>673</v>
      </c>
      <c r="DT12" s="368">
        <v>0</v>
      </c>
      <c r="DU12" s="368">
        <v>45918</v>
      </c>
      <c r="DV12" s="368">
        <v>1</v>
      </c>
      <c r="DW12" s="368">
        <v>47951</v>
      </c>
      <c r="DX12" s="368">
        <v>0</v>
      </c>
      <c r="DY12" s="368">
        <v>926</v>
      </c>
      <c r="DZ12" s="368">
        <v>586</v>
      </c>
      <c r="EA12" s="368">
        <v>1352</v>
      </c>
      <c r="EB12" s="368">
        <v>0</v>
      </c>
      <c r="EC12" s="368">
        <v>411499</v>
      </c>
      <c r="ED12" s="368">
        <v>0</v>
      </c>
      <c r="EE12" s="369">
        <v>411499</v>
      </c>
      <c r="EF12" s="480"/>
      <c r="EG12" s="481"/>
      <c r="EH12" s="487" t="s">
        <v>46</v>
      </c>
      <c r="EI12" s="368">
        <v>1060</v>
      </c>
      <c r="EJ12" s="368">
        <v>0</v>
      </c>
      <c r="EK12" s="368">
        <v>1060</v>
      </c>
      <c r="EL12" s="368">
        <v>16854179</v>
      </c>
      <c r="EM12" s="368">
        <v>671786</v>
      </c>
      <c r="EN12" s="368">
        <v>15380</v>
      </c>
      <c r="EO12" s="368">
        <v>974156</v>
      </c>
      <c r="EP12" s="368">
        <v>56779</v>
      </c>
      <c r="EQ12" s="368">
        <v>26080</v>
      </c>
      <c r="ER12" s="368">
        <v>917</v>
      </c>
      <c r="ES12" s="368">
        <v>18599277</v>
      </c>
      <c r="ET12" s="368">
        <v>2592145</v>
      </c>
      <c r="EU12" s="368">
        <v>14262078</v>
      </c>
      <c r="EV12" s="368">
        <v>671779</v>
      </c>
      <c r="EW12" s="369">
        <v>15377</v>
      </c>
      <c r="EX12" s="481"/>
      <c r="EY12" s="484" t="s">
        <v>46</v>
      </c>
      <c r="EZ12" s="368">
        <v>974153</v>
      </c>
      <c r="FA12" s="368">
        <v>56763</v>
      </c>
      <c r="FB12" s="368">
        <v>26068</v>
      </c>
      <c r="FC12" s="368">
        <v>914</v>
      </c>
      <c r="FD12" s="368">
        <v>16007132</v>
      </c>
      <c r="FE12" s="368">
        <v>570438</v>
      </c>
      <c r="FF12" s="368">
        <v>13431</v>
      </c>
      <c r="FG12" s="368">
        <v>554</v>
      </c>
      <c r="FH12" s="368">
        <v>19483</v>
      </c>
      <c r="FI12" s="368">
        <v>1136</v>
      </c>
      <c r="FJ12" s="371">
        <v>521</v>
      </c>
      <c r="FK12" s="368">
        <v>18</v>
      </c>
      <c r="FL12" s="369">
        <v>605581</v>
      </c>
      <c r="FM12" s="481"/>
      <c r="FN12" s="484" t="s">
        <v>46</v>
      </c>
      <c r="FO12" s="368">
        <v>1039</v>
      </c>
      <c r="FP12" s="368">
        <v>996</v>
      </c>
      <c r="FQ12" s="368">
        <v>0</v>
      </c>
      <c r="FR12" s="368">
        <v>59566</v>
      </c>
      <c r="FS12" s="368">
        <v>8508</v>
      </c>
      <c r="FT12" s="368">
        <v>70109</v>
      </c>
      <c r="FU12" s="368">
        <v>0</v>
      </c>
      <c r="FV12" s="368">
        <v>1203</v>
      </c>
      <c r="FW12" s="368">
        <v>1231</v>
      </c>
      <c r="FX12" s="368">
        <v>1008</v>
      </c>
      <c r="FY12" s="368">
        <v>0</v>
      </c>
      <c r="FZ12" s="368">
        <v>532030</v>
      </c>
      <c r="GA12" s="368">
        <v>0</v>
      </c>
      <c r="GB12" s="369">
        <v>532030</v>
      </c>
      <c r="GC12" s="480"/>
      <c r="GD12" s="481"/>
      <c r="GE12" s="487" t="s">
        <v>46</v>
      </c>
      <c r="GF12" s="368">
        <v>296</v>
      </c>
      <c r="GG12" s="368">
        <v>0</v>
      </c>
      <c r="GH12" s="368">
        <v>296</v>
      </c>
      <c r="GI12" s="368">
        <v>9283443</v>
      </c>
      <c r="GJ12" s="368">
        <v>68799</v>
      </c>
      <c r="GK12" s="368">
        <v>0</v>
      </c>
      <c r="GL12" s="368">
        <v>140204</v>
      </c>
      <c r="GM12" s="368">
        <v>86775</v>
      </c>
      <c r="GN12" s="368">
        <v>11647</v>
      </c>
      <c r="GO12" s="368">
        <v>14513</v>
      </c>
      <c r="GP12" s="368">
        <v>9605381</v>
      </c>
      <c r="GQ12" s="368">
        <v>675005</v>
      </c>
      <c r="GR12" s="368">
        <v>8608463</v>
      </c>
      <c r="GS12" s="368">
        <v>68799</v>
      </c>
      <c r="GT12" s="369">
        <v>0</v>
      </c>
      <c r="GU12" s="481"/>
      <c r="GV12" s="484" t="s">
        <v>46</v>
      </c>
      <c r="GW12" s="368">
        <v>140202</v>
      </c>
      <c r="GX12" s="368">
        <v>86766</v>
      </c>
      <c r="GY12" s="368">
        <v>11634</v>
      </c>
      <c r="GZ12" s="368">
        <v>14512</v>
      </c>
      <c r="HA12" s="368">
        <v>8930376</v>
      </c>
      <c r="HB12" s="368">
        <v>344327</v>
      </c>
      <c r="HC12" s="368">
        <v>1375</v>
      </c>
      <c r="HD12" s="368">
        <v>0</v>
      </c>
      <c r="HE12" s="368">
        <v>2804</v>
      </c>
      <c r="HF12" s="368">
        <v>1735</v>
      </c>
      <c r="HG12" s="371">
        <v>233</v>
      </c>
      <c r="HH12" s="368">
        <v>290</v>
      </c>
      <c r="HI12" s="369">
        <v>350764</v>
      </c>
      <c r="HJ12" s="481"/>
      <c r="HK12" s="484" t="s">
        <v>46</v>
      </c>
      <c r="HL12" s="368">
        <v>67</v>
      </c>
      <c r="HM12" s="368">
        <v>1667</v>
      </c>
      <c r="HN12" s="368">
        <v>0</v>
      </c>
      <c r="HO12" s="368">
        <v>38373</v>
      </c>
      <c r="HP12" s="368">
        <v>20</v>
      </c>
      <c r="HQ12" s="368">
        <v>40127</v>
      </c>
      <c r="HR12" s="368">
        <v>0</v>
      </c>
      <c r="HS12" s="368">
        <v>478</v>
      </c>
      <c r="HT12" s="368">
        <v>2036</v>
      </c>
      <c r="HU12" s="368">
        <v>0</v>
      </c>
      <c r="HV12" s="368">
        <v>0</v>
      </c>
      <c r="HW12" s="368">
        <v>308123</v>
      </c>
      <c r="HX12" s="368">
        <v>0</v>
      </c>
      <c r="HY12" s="369">
        <v>308123</v>
      </c>
      <c r="HZ12" s="480"/>
      <c r="IA12" s="481"/>
      <c r="IB12" s="487" t="s">
        <v>46</v>
      </c>
      <c r="IC12" s="368">
        <v>37</v>
      </c>
      <c r="ID12" s="368">
        <v>0</v>
      </c>
      <c r="IE12" s="368">
        <v>37</v>
      </c>
      <c r="IF12" s="368">
        <v>2422046</v>
      </c>
      <c r="IG12" s="368">
        <v>0</v>
      </c>
      <c r="IH12" s="368">
        <v>0</v>
      </c>
      <c r="II12" s="368">
        <v>0</v>
      </c>
      <c r="IJ12" s="368">
        <v>4567</v>
      </c>
      <c r="IK12" s="368">
        <v>3221</v>
      </c>
      <c r="IL12" s="368">
        <v>23353</v>
      </c>
      <c r="IM12" s="368">
        <v>2453187</v>
      </c>
      <c r="IN12" s="368">
        <v>88216</v>
      </c>
      <c r="IO12" s="368">
        <v>2333832</v>
      </c>
      <c r="IP12" s="368">
        <v>0</v>
      </c>
      <c r="IQ12" s="369">
        <v>0</v>
      </c>
      <c r="IR12" s="481"/>
      <c r="IS12" s="484" t="s">
        <v>46</v>
      </c>
      <c r="IT12" s="368">
        <v>0</v>
      </c>
      <c r="IU12" s="368">
        <v>4566</v>
      </c>
      <c r="IV12" s="368">
        <v>3220</v>
      </c>
      <c r="IW12" s="368">
        <v>23353</v>
      </c>
      <c r="IX12" s="368">
        <v>2364971</v>
      </c>
      <c r="IY12" s="368">
        <v>93351</v>
      </c>
      <c r="IZ12" s="368">
        <v>0</v>
      </c>
      <c r="JA12" s="368">
        <v>0</v>
      </c>
      <c r="JB12" s="368">
        <v>0</v>
      </c>
      <c r="JC12" s="368">
        <v>92</v>
      </c>
      <c r="JD12" s="371">
        <v>64</v>
      </c>
      <c r="JE12" s="368">
        <v>467</v>
      </c>
      <c r="JF12" s="369">
        <v>93974</v>
      </c>
      <c r="JG12" s="481"/>
      <c r="JH12" s="484" t="s">
        <v>46</v>
      </c>
      <c r="JI12" s="368">
        <v>0</v>
      </c>
      <c r="JJ12" s="368">
        <v>10</v>
      </c>
      <c r="JK12" s="368">
        <v>0</v>
      </c>
      <c r="JL12" s="368">
        <v>9817</v>
      </c>
      <c r="JM12" s="368">
        <v>0</v>
      </c>
      <c r="JN12" s="368">
        <v>9827</v>
      </c>
      <c r="JO12" s="368">
        <v>0</v>
      </c>
      <c r="JP12" s="368">
        <v>6</v>
      </c>
      <c r="JQ12" s="368">
        <v>44</v>
      </c>
      <c r="JR12" s="368">
        <v>0</v>
      </c>
      <c r="JS12" s="368">
        <v>0</v>
      </c>
      <c r="JT12" s="368">
        <v>84097</v>
      </c>
      <c r="JU12" s="368">
        <v>0</v>
      </c>
      <c r="JV12" s="369">
        <v>84097</v>
      </c>
      <c r="JW12" s="480"/>
      <c r="JX12" s="481"/>
      <c r="JY12" s="487" t="s">
        <v>46</v>
      </c>
      <c r="JZ12" s="368">
        <v>5</v>
      </c>
      <c r="KA12" s="368">
        <v>0</v>
      </c>
      <c r="KB12" s="368">
        <v>5</v>
      </c>
      <c r="KC12" s="368">
        <v>756172</v>
      </c>
      <c r="KD12" s="368">
        <v>0</v>
      </c>
      <c r="KE12" s="368">
        <v>0</v>
      </c>
      <c r="KF12" s="368">
        <v>0</v>
      </c>
      <c r="KG12" s="368">
        <v>0</v>
      </c>
      <c r="KH12" s="368">
        <v>0</v>
      </c>
      <c r="KI12" s="368">
        <v>0</v>
      </c>
      <c r="KJ12" s="368">
        <v>756172</v>
      </c>
      <c r="KK12" s="368">
        <v>10604</v>
      </c>
      <c r="KL12" s="368">
        <v>745568</v>
      </c>
      <c r="KM12" s="368">
        <v>0</v>
      </c>
      <c r="KN12" s="369">
        <v>0</v>
      </c>
      <c r="KO12" s="481"/>
      <c r="KP12" s="484" t="s">
        <v>46</v>
      </c>
      <c r="KQ12" s="368">
        <v>0</v>
      </c>
      <c r="KR12" s="368">
        <v>0</v>
      </c>
      <c r="KS12" s="368">
        <v>0</v>
      </c>
      <c r="KT12" s="368">
        <v>0</v>
      </c>
      <c r="KU12" s="368">
        <v>745568</v>
      </c>
      <c r="KV12" s="368">
        <v>29823</v>
      </c>
      <c r="KW12" s="368">
        <v>0</v>
      </c>
      <c r="KX12" s="368">
        <v>0</v>
      </c>
      <c r="KY12" s="368">
        <v>0</v>
      </c>
      <c r="KZ12" s="368">
        <v>0</v>
      </c>
      <c r="LA12" s="371">
        <v>0</v>
      </c>
      <c r="LB12" s="368">
        <v>0</v>
      </c>
      <c r="LC12" s="369">
        <v>29823</v>
      </c>
      <c r="LD12" s="481"/>
      <c r="LE12" s="484" t="s">
        <v>46</v>
      </c>
      <c r="LF12" s="370">
        <v>0</v>
      </c>
      <c r="LG12" s="368">
        <v>283</v>
      </c>
      <c r="LH12" s="368">
        <v>0</v>
      </c>
      <c r="LI12" s="368">
        <v>2096</v>
      </c>
      <c r="LJ12" s="368">
        <v>0</v>
      </c>
      <c r="LK12" s="368">
        <v>2379</v>
      </c>
      <c r="LL12" s="368">
        <v>0</v>
      </c>
      <c r="LM12" s="368">
        <v>0</v>
      </c>
      <c r="LN12" s="368">
        <v>176</v>
      </c>
      <c r="LO12" s="368">
        <v>0</v>
      </c>
      <c r="LP12" s="368">
        <v>0</v>
      </c>
      <c r="LQ12" s="368">
        <v>27268</v>
      </c>
      <c r="LR12" s="368">
        <v>0</v>
      </c>
      <c r="LS12" s="371">
        <v>27268</v>
      </c>
      <c r="LT12" s="480"/>
      <c r="LU12" s="481"/>
      <c r="LV12" s="484" t="s">
        <v>46</v>
      </c>
      <c r="LW12" s="368">
        <v>58612</v>
      </c>
      <c r="LX12" s="368">
        <v>26897</v>
      </c>
      <c r="LY12" s="368">
        <v>85509</v>
      </c>
      <c r="LZ12" s="368">
        <v>292510203</v>
      </c>
      <c r="MA12" s="368">
        <v>8219327</v>
      </c>
      <c r="MB12" s="368">
        <v>39793</v>
      </c>
      <c r="MC12" s="368">
        <v>2328564</v>
      </c>
      <c r="MD12" s="368">
        <v>1173908</v>
      </c>
      <c r="ME12" s="368">
        <v>213067</v>
      </c>
      <c r="MF12" s="368">
        <v>355384</v>
      </c>
      <c r="MG12" s="368">
        <v>304840246</v>
      </c>
      <c r="MH12" s="368">
        <v>109515095</v>
      </c>
      <c r="MI12" s="368">
        <v>183101651</v>
      </c>
      <c r="MJ12" s="368">
        <v>8144381</v>
      </c>
      <c r="MK12" s="371">
        <v>38386</v>
      </c>
      <c r="ML12" s="480"/>
      <c r="MM12" s="481"/>
      <c r="MN12" s="484" t="s">
        <v>46</v>
      </c>
      <c r="MO12" s="368">
        <v>2323559</v>
      </c>
      <c r="MP12" s="368">
        <v>1154892</v>
      </c>
      <c r="MQ12" s="368">
        <v>212866</v>
      </c>
      <c r="MR12" s="368">
        <v>349416</v>
      </c>
      <c r="MS12" s="368">
        <v>195325151</v>
      </c>
      <c r="MT12" s="368">
        <v>7320484</v>
      </c>
      <c r="MU12" s="368">
        <v>160860</v>
      </c>
      <c r="MV12" s="368">
        <v>1382</v>
      </c>
      <c r="MW12" s="368">
        <v>46471</v>
      </c>
      <c r="MX12" s="368">
        <v>23099</v>
      </c>
      <c r="MY12" s="371">
        <v>4257</v>
      </c>
      <c r="MZ12" s="368">
        <v>6988</v>
      </c>
      <c r="NA12" s="369">
        <v>7563541</v>
      </c>
      <c r="NB12" s="484" t="s">
        <v>46</v>
      </c>
      <c r="NC12" s="368">
        <v>114058</v>
      </c>
      <c r="ND12" s="368">
        <v>9230</v>
      </c>
      <c r="NE12" s="368">
        <v>104654</v>
      </c>
      <c r="NF12" s="368">
        <v>449555</v>
      </c>
      <c r="NG12" s="368">
        <v>8663</v>
      </c>
      <c r="NH12" s="368">
        <v>686160</v>
      </c>
      <c r="NI12" s="368">
        <v>475</v>
      </c>
      <c r="NJ12" s="368">
        <v>12768</v>
      </c>
      <c r="NK12" s="368">
        <v>14372</v>
      </c>
      <c r="NL12" s="368">
        <v>2604</v>
      </c>
      <c r="NM12" s="368">
        <v>1218</v>
      </c>
      <c r="NN12" s="368">
        <v>6319863</v>
      </c>
      <c r="NO12" s="368">
        <v>526081</v>
      </c>
      <c r="NP12" s="369">
        <v>6845944</v>
      </c>
    </row>
    <row r="13" spans="1:380" s="486" customFormat="1" ht="24.75" customHeight="1" x14ac:dyDescent="0.15">
      <c r="B13" s="484" t="s">
        <v>47</v>
      </c>
      <c r="C13" s="368">
        <v>2369143</v>
      </c>
      <c r="D13" s="368">
        <v>427186</v>
      </c>
      <c r="E13" s="368">
        <v>2796329</v>
      </c>
      <c r="F13" s="368">
        <v>31123</v>
      </c>
      <c r="G13" s="368">
        <v>1418</v>
      </c>
      <c r="H13" s="368">
        <v>0</v>
      </c>
      <c r="I13" s="368">
        <v>18200</v>
      </c>
      <c r="J13" s="368">
        <v>19618</v>
      </c>
      <c r="K13" s="368">
        <v>7928</v>
      </c>
      <c r="L13" s="368">
        <v>13457</v>
      </c>
      <c r="M13" s="369">
        <v>72126</v>
      </c>
      <c r="N13" s="480"/>
      <c r="O13" s="481"/>
      <c r="P13" s="484" t="s">
        <v>47</v>
      </c>
      <c r="Q13" s="368">
        <v>322</v>
      </c>
      <c r="R13" s="368">
        <v>9701</v>
      </c>
      <c r="S13" s="368">
        <v>10023</v>
      </c>
      <c r="T13" s="368">
        <v>0</v>
      </c>
      <c r="U13" s="368">
        <v>0</v>
      </c>
      <c r="V13" s="368">
        <v>0</v>
      </c>
      <c r="W13" s="368">
        <v>0</v>
      </c>
      <c r="X13" s="368">
        <v>0</v>
      </c>
      <c r="Y13" s="368">
        <v>19860</v>
      </c>
      <c r="Z13" s="371">
        <v>102009</v>
      </c>
      <c r="AA13" s="480"/>
      <c r="AB13" s="481"/>
      <c r="AC13" s="484" t="s">
        <v>47</v>
      </c>
      <c r="AD13" s="368">
        <v>26051</v>
      </c>
      <c r="AE13" s="368">
        <v>0</v>
      </c>
      <c r="AF13" s="368">
        <v>26051</v>
      </c>
      <c r="AG13" s="368">
        <v>75958</v>
      </c>
      <c r="AH13" s="368">
        <v>8</v>
      </c>
      <c r="AI13" s="371">
        <v>4</v>
      </c>
      <c r="AJ13" s="480"/>
      <c r="AK13" s="481"/>
      <c r="AL13" s="487" t="s">
        <v>47</v>
      </c>
      <c r="AM13" s="368">
        <v>4187</v>
      </c>
      <c r="AN13" s="368">
        <v>2856</v>
      </c>
      <c r="AO13" s="368">
        <v>7043</v>
      </c>
      <c r="AP13" s="368">
        <v>18316256</v>
      </c>
      <c r="AQ13" s="368">
        <v>101871</v>
      </c>
      <c r="AR13" s="368">
        <v>0</v>
      </c>
      <c r="AS13" s="368">
        <v>31250</v>
      </c>
      <c r="AT13" s="368">
        <v>42966</v>
      </c>
      <c r="AU13" s="368">
        <v>4870</v>
      </c>
      <c r="AV13" s="368">
        <v>6549</v>
      </c>
      <c r="AW13" s="368">
        <v>18503762</v>
      </c>
      <c r="AX13" s="368">
        <v>8176789</v>
      </c>
      <c r="AY13" s="368">
        <v>10152552</v>
      </c>
      <c r="AZ13" s="368">
        <v>92239</v>
      </c>
      <c r="BA13" s="369">
        <v>0</v>
      </c>
      <c r="BB13" s="481"/>
      <c r="BC13" s="487" t="s">
        <v>47</v>
      </c>
      <c r="BD13" s="368">
        <v>30078</v>
      </c>
      <c r="BE13" s="368">
        <v>40704</v>
      </c>
      <c r="BF13" s="368">
        <v>4855</v>
      </c>
      <c r="BG13" s="368">
        <v>6545</v>
      </c>
      <c r="BH13" s="368">
        <v>10326973</v>
      </c>
      <c r="BI13" s="368">
        <v>405815</v>
      </c>
      <c r="BJ13" s="368">
        <v>1756</v>
      </c>
      <c r="BK13" s="368">
        <v>0</v>
      </c>
      <c r="BL13" s="368">
        <v>602</v>
      </c>
      <c r="BM13" s="368">
        <v>814</v>
      </c>
      <c r="BN13" s="371">
        <v>97</v>
      </c>
      <c r="BO13" s="368">
        <v>131</v>
      </c>
      <c r="BP13" s="369">
        <v>409215</v>
      </c>
      <c r="BQ13" s="480"/>
      <c r="BR13" s="481"/>
      <c r="BS13" s="487" t="s">
        <v>47</v>
      </c>
      <c r="BT13" s="368">
        <v>9882</v>
      </c>
      <c r="BU13" s="368">
        <v>581</v>
      </c>
      <c r="BV13" s="368">
        <v>3883</v>
      </c>
      <c r="BW13" s="368">
        <v>10007</v>
      </c>
      <c r="BX13" s="368">
        <v>0</v>
      </c>
      <c r="BY13" s="368">
        <v>24353</v>
      </c>
      <c r="BZ13" s="368">
        <v>105</v>
      </c>
      <c r="CA13" s="368">
        <v>455</v>
      </c>
      <c r="CB13" s="368">
        <v>535</v>
      </c>
      <c r="CC13" s="368">
        <v>4</v>
      </c>
      <c r="CD13" s="368">
        <v>4</v>
      </c>
      <c r="CE13" s="368">
        <v>330167</v>
      </c>
      <c r="CF13" s="368">
        <v>53592</v>
      </c>
      <c r="CG13" s="371">
        <v>383759</v>
      </c>
      <c r="CH13" s="480"/>
      <c r="CI13" s="481"/>
      <c r="CJ13" s="487" t="s">
        <v>47</v>
      </c>
      <c r="CK13" s="368">
        <v>52</v>
      </c>
      <c r="CL13" s="368">
        <v>0</v>
      </c>
      <c r="CM13" s="368">
        <v>52</v>
      </c>
      <c r="CN13" s="368">
        <v>540280</v>
      </c>
      <c r="CO13" s="368">
        <v>1910</v>
      </c>
      <c r="CP13" s="368">
        <v>0</v>
      </c>
      <c r="CQ13" s="368">
        <v>0</v>
      </c>
      <c r="CR13" s="368">
        <v>0</v>
      </c>
      <c r="CS13" s="368">
        <v>110</v>
      </c>
      <c r="CT13" s="368">
        <v>0</v>
      </c>
      <c r="CU13" s="368">
        <v>542300</v>
      </c>
      <c r="CV13" s="368">
        <v>109741</v>
      </c>
      <c r="CW13" s="368">
        <v>430539</v>
      </c>
      <c r="CX13" s="368">
        <v>1910</v>
      </c>
      <c r="CY13" s="369">
        <v>0</v>
      </c>
      <c r="CZ13" s="481"/>
      <c r="DA13" s="487" t="s">
        <v>47</v>
      </c>
      <c r="DB13" s="368">
        <v>0</v>
      </c>
      <c r="DC13" s="368">
        <v>0</v>
      </c>
      <c r="DD13" s="368">
        <v>110</v>
      </c>
      <c r="DE13" s="368">
        <v>0</v>
      </c>
      <c r="DF13" s="368">
        <v>432559</v>
      </c>
      <c r="DG13" s="368">
        <v>17220</v>
      </c>
      <c r="DH13" s="368">
        <v>38</v>
      </c>
      <c r="DI13" s="368">
        <v>0</v>
      </c>
      <c r="DJ13" s="368">
        <v>0</v>
      </c>
      <c r="DK13" s="368">
        <v>0</v>
      </c>
      <c r="DL13" s="371">
        <v>2</v>
      </c>
      <c r="DM13" s="368">
        <v>0</v>
      </c>
      <c r="DN13" s="369">
        <v>17260</v>
      </c>
      <c r="DO13" s="480"/>
      <c r="DP13" s="481"/>
      <c r="DQ13" s="484" t="s">
        <v>47</v>
      </c>
      <c r="DR13" s="368">
        <v>53</v>
      </c>
      <c r="DS13" s="368">
        <v>93</v>
      </c>
      <c r="DT13" s="368">
        <v>0</v>
      </c>
      <c r="DU13" s="368">
        <v>709</v>
      </c>
      <c r="DV13" s="368">
        <v>0</v>
      </c>
      <c r="DW13" s="368">
        <v>855</v>
      </c>
      <c r="DX13" s="368">
        <v>0</v>
      </c>
      <c r="DY13" s="368">
        <v>2</v>
      </c>
      <c r="DZ13" s="368">
        <v>0</v>
      </c>
      <c r="EA13" s="368">
        <v>16</v>
      </c>
      <c r="EB13" s="368">
        <v>0</v>
      </c>
      <c r="EC13" s="368">
        <v>16387</v>
      </c>
      <c r="ED13" s="368">
        <v>0</v>
      </c>
      <c r="EE13" s="369">
        <v>16387</v>
      </c>
      <c r="EF13" s="480"/>
      <c r="EG13" s="481"/>
      <c r="EH13" s="487" t="s">
        <v>47</v>
      </c>
      <c r="EI13" s="368">
        <v>49</v>
      </c>
      <c r="EJ13" s="368">
        <v>0</v>
      </c>
      <c r="EK13" s="368">
        <v>49</v>
      </c>
      <c r="EL13" s="368">
        <v>745816</v>
      </c>
      <c r="EM13" s="368">
        <v>0</v>
      </c>
      <c r="EN13" s="368">
        <v>29231</v>
      </c>
      <c r="EO13" s="368">
        <v>0</v>
      </c>
      <c r="EP13" s="368">
        <v>1031</v>
      </c>
      <c r="EQ13" s="368">
        <v>1999</v>
      </c>
      <c r="ER13" s="368">
        <v>0</v>
      </c>
      <c r="ES13" s="368">
        <v>778077</v>
      </c>
      <c r="ET13" s="368">
        <v>101153</v>
      </c>
      <c r="EU13" s="368">
        <v>644663</v>
      </c>
      <c r="EV13" s="368">
        <v>0</v>
      </c>
      <c r="EW13" s="369">
        <v>29231</v>
      </c>
      <c r="EX13" s="481"/>
      <c r="EY13" s="484" t="s">
        <v>47</v>
      </c>
      <c r="EZ13" s="368">
        <v>0</v>
      </c>
      <c r="FA13" s="368">
        <v>1031</v>
      </c>
      <c r="FB13" s="368">
        <v>1999</v>
      </c>
      <c r="FC13" s="368">
        <v>0</v>
      </c>
      <c r="FD13" s="368">
        <v>676924</v>
      </c>
      <c r="FE13" s="368">
        <v>25787</v>
      </c>
      <c r="FF13" s="368">
        <v>0</v>
      </c>
      <c r="FG13" s="368">
        <v>583</v>
      </c>
      <c r="FH13" s="368">
        <v>0</v>
      </c>
      <c r="FI13" s="368">
        <v>21</v>
      </c>
      <c r="FJ13" s="371">
        <v>41</v>
      </c>
      <c r="FK13" s="368">
        <v>0</v>
      </c>
      <c r="FL13" s="369">
        <v>26432</v>
      </c>
      <c r="FM13" s="481"/>
      <c r="FN13" s="484" t="s">
        <v>47</v>
      </c>
      <c r="FO13" s="368">
        <v>47</v>
      </c>
      <c r="FP13" s="368">
        <v>90</v>
      </c>
      <c r="FQ13" s="368">
        <v>0</v>
      </c>
      <c r="FR13" s="368">
        <v>1913</v>
      </c>
      <c r="FS13" s="368">
        <v>0</v>
      </c>
      <c r="FT13" s="368">
        <v>2050</v>
      </c>
      <c r="FU13" s="368">
        <v>0</v>
      </c>
      <c r="FV13" s="368">
        <v>91</v>
      </c>
      <c r="FW13" s="368">
        <v>21</v>
      </c>
      <c r="FX13" s="368">
        <v>24</v>
      </c>
      <c r="FY13" s="368">
        <v>0</v>
      </c>
      <c r="FZ13" s="368">
        <v>24246</v>
      </c>
      <c r="GA13" s="368">
        <v>0</v>
      </c>
      <c r="GB13" s="369">
        <v>24246</v>
      </c>
      <c r="GC13" s="480"/>
      <c r="GD13" s="481"/>
      <c r="GE13" s="487" t="s">
        <v>47</v>
      </c>
      <c r="GF13" s="368">
        <v>13</v>
      </c>
      <c r="GG13" s="368">
        <v>0</v>
      </c>
      <c r="GH13" s="368">
        <v>13</v>
      </c>
      <c r="GI13" s="368">
        <v>400244</v>
      </c>
      <c r="GJ13" s="368">
        <v>34200</v>
      </c>
      <c r="GK13" s="368">
        <v>0</v>
      </c>
      <c r="GL13" s="368">
        <v>0</v>
      </c>
      <c r="GM13" s="368">
        <v>2425</v>
      </c>
      <c r="GN13" s="368">
        <v>524</v>
      </c>
      <c r="GO13" s="368">
        <v>0</v>
      </c>
      <c r="GP13" s="368">
        <v>437393</v>
      </c>
      <c r="GQ13" s="368">
        <v>27500</v>
      </c>
      <c r="GR13" s="368">
        <v>372745</v>
      </c>
      <c r="GS13" s="368">
        <v>34200</v>
      </c>
      <c r="GT13" s="369">
        <v>0</v>
      </c>
      <c r="GU13" s="481"/>
      <c r="GV13" s="484" t="s">
        <v>47</v>
      </c>
      <c r="GW13" s="368">
        <v>0</v>
      </c>
      <c r="GX13" s="368">
        <v>2424</v>
      </c>
      <c r="GY13" s="368">
        <v>524</v>
      </c>
      <c r="GZ13" s="368">
        <v>0</v>
      </c>
      <c r="HA13" s="368">
        <v>409893</v>
      </c>
      <c r="HB13" s="368">
        <v>14909</v>
      </c>
      <c r="HC13" s="368">
        <v>684</v>
      </c>
      <c r="HD13" s="368">
        <v>0</v>
      </c>
      <c r="HE13" s="368">
        <v>0</v>
      </c>
      <c r="HF13" s="368">
        <v>48</v>
      </c>
      <c r="HG13" s="371">
        <v>10</v>
      </c>
      <c r="HH13" s="368">
        <v>0</v>
      </c>
      <c r="HI13" s="369">
        <v>15651</v>
      </c>
      <c r="HJ13" s="481"/>
      <c r="HK13" s="484" t="s">
        <v>47</v>
      </c>
      <c r="HL13" s="368">
        <v>3</v>
      </c>
      <c r="HM13" s="368">
        <v>34</v>
      </c>
      <c r="HN13" s="368">
        <v>0</v>
      </c>
      <c r="HO13" s="368">
        <v>1462</v>
      </c>
      <c r="HP13" s="368">
        <v>0</v>
      </c>
      <c r="HQ13" s="368">
        <v>1499</v>
      </c>
      <c r="HR13" s="368">
        <v>0</v>
      </c>
      <c r="HS13" s="368">
        <v>124</v>
      </c>
      <c r="HT13" s="368">
        <v>99</v>
      </c>
      <c r="HU13" s="368">
        <v>0</v>
      </c>
      <c r="HV13" s="368">
        <v>0</v>
      </c>
      <c r="HW13" s="368">
        <v>13929</v>
      </c>
      <c r="HX13" s="368">
        <v>0</v>
      </c>
      <c r="HY13" s="369">
        <v>13929</v>
      </c>
      <c r="HZ13" s="480"/>
      <c r="IA13" s="481"/>
      <c r="IB13" s="487" t="s">
        <v>47</v>
      </c>
      <c r="IC13" s="368">
        <v>5</v>
      </c>
      <c r="ID13" s="368">
        <v>0</v>
      </c>
      <c r="IE13" s="368">
        <v>5</v>
      </c>
      <c r="IF13" s="368">
        <v>397982</v>
      </c>
      <c r="IG13" s="368">
        <v>0</v>
      </c>
      <c r="IH13" s="368">
        <v>0</v>
      </c>
      <c r="II13" s="368">
        <v>0</v>
      </c>
      <c r="IJ13" s="368">
        <v>0</v>
      </c>
      <c r="IK13" s="368">
        <v>0</v>
      </c>
      <c r="IL13" s="368">
        <v>0</v>
      </c>
      <c r="IM13" s="368">
        <v>397982</v>
      </c>
      <c r="IN13" s="368">
        <v>9763</v>
      </c>
      <c r="IO13" s="368">
        <v>388219</v>
      </c>
      <c r="IP13" s="368">
        <v>0</v>
      </c>
      <c r="IQ13" s="369">
        <v>0</v>
      </c>
      <c r="IR13" s="481"/>
      <c r="IS13" s="484" t="s">
        <v>47</v>
      </c>
      <c r="IT13" s="368">
        <v>0</v>
      </c>
      <c r="IU13" s="368">
        <v>0</v>
      </c>
      <c r="IV13" s="368">
        <v>0</v>
      </c>
      <c r="IW13" s="368">
        <v>0</v>
      </c>
      <c r="IX13" s="368">
        <v>388219</v>
      </c>
      <c r="IY13" s="368">
        <v>15528</v>
      </c>
      <c r="IZ13" s="368">
        <v>0</v>
      </c>
      <c r="JA13" s="368">
        <v>0</v>
      </c>
      <c r="JB13" s="368">
        <v>0</v>
      </c>
      <c r="JC13" s="368">
        <v>0</v>
      </c>
      <c r="JD13" s="371">
        <v>0</v>
      </c>
      <c r="JE13" s="368">
        <v>0</v>
      </c>
      <c r="JF13" s="369">
        <v>15528</v>
      </c>
      <c r="JG13" s="481"/>
      <c r="JH13" s="484" t="s">
        <v>47</v>
      </c>
      <c r="JI13" s="368">
        <v>0</v>
      </c>
      <c r="JJ13" s="368">
        <v>35</v>
      </c>
      <c r="JK13" s="368">
        <v>0</v>
      </c>
      <c r="JL13" s="368">
        <v>1777</v>
      </c>
      <c r="JM13" s="368">
        <v>0</v>
      </c>
      <c r="JN13" s="368">
        <v>1812</v>
      </c>
      <c r="JO13" s="368">
        <v>0</v>
      </c>
      <c r="JP13" s="368">
        <v>0</v>
      </c>
      <c r="JQ13" s="368">
        <v>0</v>
      </c>
      <c r="JR13" s="368">
        <v>0</v>
      </c>
      <c r="JS13" s="368">
        <v>0</v>
      </c>
      <c r="JT13" s="368">
        <v>13716</v>
      </c>
      <c r="JU13" s="368">
        <v>0</v>
      </c>
      <c r="JV13" s="369">
        <v>13716</v>
      </c>
      <c r="JW13" s="480"/>
      <c r="JX13" s="481"/>
      <c r="JY13" s="487" t="s">
        <v>47</v>
      </c>
      <c r="JZ13" s="368">
        <v>1</v>
      </c>
      <c r="KA13" s="368">
        <v>0</v>
      </c>
      <c r="KB13" s="368">
        <v>1</v>
      </c>
      <c r="KC13" s="368">
        <v>129800</v>
      </c>
      <c r="KD13" s="368">
        <v>0</v>
      </c>
      <c r="KE13" s="368">
        <v>0</v>
      </c>
      <c r="KF13" s="368">
        <v>0</v>
      </c>
      <c r="KG13" s="368">
        <v>0</v>
      </c>
      <c r="KH13" s="368">
        <v>0</v>
      </c>
      <c r="KI13" s="368">
        <v>0</v>
      </c>
      <c r="KJ13" s="368">
        <v>129800</v>
      </c>
      <c r="KK13" s="368">
        <v>2778</v>
      </c>
      <c r="KL13" s="368">
        <v>127022</v>
      </c>
      <c r="KM13" s="368">
        <v>0</v>
      </c>
      <c r="KN13" s="369">
        <v>0</v>
      </c>
      <c r="KO13" s="481"/>
      <c r="KP13" s="484" t="s">
        <v>47</v>
      </c>
      <c r="KQ13" s="368">
        <v>0</v>
      </c>
      <c r="KR13" s="368">
        <v>0</v>
      </c>
      <c r="KS13" s="368">
        <v>0</v>
      </c>
      <c r="KT13" s="368">
        <v>0</v>
      </c>
      <c r="KU13" s="368">
        <v>127022</v>
      </c>
      <c r="KV13" s="368">
        <v>5080</v>
      </c>
      <c r="KW13" s="368">
        <v>0</v>
      </c>
      <c r="KX13" s="368">
        <v>0</v>
      </c>
      <c r="KY13" s="368">
        <v>0</v>
      </c>
      <c r="KZ13" s="368">
        <v>0</v>
      </c>
      <c r="LA13" s="371">
        <v>0</v>
      </c>
      <c r="LB13" s="368">
        <v>0</v>
      </c>
      <c r="LC13" s="369">
        <v>5080</v>
      </c>
      <c r="LD13" s="481"/>
      <c r="LE13" s="484" t="s">
        <v>47</v>
      </c>
      <c r="LF13" s="370">
        <v>0</v>
      </c>
      <c r="LG13" s="368">
        <v>0</v>
      </c>
      <c r="LH13" s="368">
        <v>0</v>
      </c>
      <c r="LI13" s="368">
        <v>167</v>
      </c>
      <c r="LJ13" s="368">
        <v>0</v>
      </c>
      <c r="LK13" s="368">
        <v>167</v>
      </c>
      <c r="LL13" s="368">
        <v>0</v>
      </c>
      <c r="LM13" s="368">
        <v>0</v>
      </c>
      <c r="LN13" s="368">
        <v>0</v>
      </c>
      <c r="LO13" s="368">
        <v>0</v>
      </c>
      <c r="LP13" s="368">
        <v>0</v>
      </c>
      <c r="LQ13" s="368">
        <v>4913</v>
      </c>
      <c r="LR13" s="368">
        <v>0</v>
      </c>
      <c r="LS13" s="371">
        <v>4913</v>
      </c>
      <c r="LT13" s="480"/>
      <c r="LU13" s="481"/>
      <c r="LV13" s="484" t="s">
        <v>47</v>
      </c>
      <c r="LW13" s="368">
        <v>4307</v>
      </c>
      <c r="LX13" s="368">
        <v>2856</v>
      </c>
      <c r="LY13" s="368">
        <v>7163</v>
      </c>
      <c r="LZ13" s="368">
        <v>20530378</v>
      </c>
      <c r="MA13" s="368">
        <v>137981</v>
      </c>
      <c r="MB13" s="368">
        <v>29231</v>
      </c>
      <c r="MC13" s="368">
        <v>31250</v>
      </c>
      <c r="MD13" s="368">
        <v>46422</v>
      </c>
      <c r="ME13" s="368">
        <v>7503</v>
      </c>
      <c r="MF13" s="368">
        <v>6549</v>
      </c>
      <c r="MG13" s="368">
        <v>20789314</v>
      </c>
      <c r="MH13" s="368">
        <v>8427724</v>
      </c>
      <c r="MI13" s="368">
        <v>12115740</v>
      </c>
      <c r="MJ13" s="368">
        <v>128349</v>
      </c>
      <c r="MK13" s="371">
        <v>29231</v>
      </c>
      <c r="ML13" s="480"/>
      <c r="MM13" s="481"/>
      <c r="MN13" s="484" t="s">
        <v>47</v>
      </c>
      <c r="MO13" s="368">
        <v>30078</v>
      </c>
      <c r="MP13" s="368">
        <v>44159</v>
      </c>
      <c r="MQ13" s="368">
        <v>7488</v>
      </c>
      <c r="MR13" s="368">
        <v>6545</v>
      </c>
      <c r="MS13" s="368">
        <v>12361590</v>
      </c>
      <c r="MT13" s="368">
        <v>484339</v>
      </c>
      <c r="MU13" s="368">
        <v>2478</v>
      </c>
      <c r="MV13" s="368">
        <v>583</v>
      </c>
      <c r="MW13" s="368">
        <v>602</v>
      </c>
      <c r="MX13" s="368">
        <v>883</v>
      </c>
      <c r="MY13" s="371">
        <v>150</v>
      </c>
      <c r="MZ13" s="368">
        <v>131</v>
      </c>
      <c r="NA13" s="369">
        <v>489166</v>
      </c>
      <c r="NB13" s="484" t="s">
        <v>47</v>
      </c>
      <c r="NC13" s="368">
        <v>9985</v>
      </c>
      <c r="ND13" s="368">
        <v>833</v>
      </c>
      <c r="NE13" s="368">
        <v>3883</v>
      </c>
      <c r="NF13" s="368">
        <v>16035</v>
      </c>
      <c r="NG13" s="368">
        <v>0</v>
      </c>
      <c r="NH13" s="368">
        <v>30736</v>
      </c>
      <c r="NI13" s="368">
        <v>105</v>
      </c>
      <c r="NJ13" s="368">
        <v>672</v>
      </c>
      <c r="NK13" s="368">
        <v>655</v>
      </c>
      <c r="NL13" s="368">
        <v>44</v>
      </c>
      <c r="NM13" s="368">
        <v>4</v>
      </c>
      <c r="NN13" s="368">
        <v>403358</v>
      </c>
      <c r="NO13" s="368">
        <v>53592</v>
      </c>
      <c r="NP13" s="369">
        <v>456950</v>
      </c>
    </row>
    <row r="14" spans="1:380" s="486" customFormat="1" ht="24.75" customHeight="1" x14ac:dyDescent="0.15">
      <c r="B14" s="484" t="s">
        <v>48</v>
      </c>
      <c r="C14" s="368">
        <v>10378801</v>
      </c>
      <c r="D14" s="368">
        <v>2519841</v>
      </c>
      <c r="E14" s="368">
        <v>12898642</v>
      </c>
      <c r="F14" s="368">
        <v>119492</v>
      </c>
      <c r="G14" s="368">
        <v>18903</v>
      </c>
      <c r="H14" s="368">
        <v>0</v>
      </c>
      <c r="I14" s="368">
        <v>68162</v>
      </c>
      <c r="J14" s="368">
        <v>87065</v>
      </c>
      <c r="K14" s="368">
        <v>4820</v>
      </c>
      <c r="L14" s="368">
        <v>39671</v>
      </c>
      <c r="M14" s="369">
        <v>251048</v>
      </c>
      <c r="N14" s="480"/>
      <c r="O14" s="481"/>
      <c r="P14" s="484" t="s">
        <v>48</v>
      </c>
      <c r="Q14" s="368">
        <v>17</v>
      </c>
      <c r="R14" s="368">
        <v>64466</v>
      </c>
      <c r="S14" s="368">
        <v>64483</v>
      </c>
      <c r="T14" s="368">
        <v>0</v>
      </c>
      <c r="U14" s="368">
        <v>0</v>
      </c>
      <c r="V14" s="368">
        <v>0</v>
      </c>
      <c r="W14" s="368">
        <v>0</v>
      </c>
      <c r="X14" s="368">
        <v>0</v>
      </c>
      <c r="Y14" s="368">
        <v>70776</v>
      </c>
      <c r="Z14" s="371">
        <v>386307</v>
      </c>
      <c r="AA14" s="480"/>
      <c r="AB14" s="481"/>
      <c r="AC14" s="484" t="s">
        <v>48</v>
      </c>
      <c r="AD14" s="368">
        <v>139906</v>
      </c>
      <c r="AE14" s="368">
        <v>0</v>
      </c>
      <c r="AF14" s="368">
        <v>139906</v>
      </c>
      <c r="AG14" s="368">
        <v>246401</v>
      </c>
      <c r="AH14" s="368">
        <v>35</v>
      </c>
      <c r="AI14" s="371">
        <v>3</v>
      </c>
      <c r="AJ14" s="480"/>
      <c r="AK14" s="481"/>
      <c r="AL14" s="487" t="s">
        <v>48</v>
      </c>
      <c r="AM14" s="368">
        <v>25407</v>
      </c>
      <c r="AN14" s="368">
        <v>14167</v>
      </c>
      <c r="AO14" s="368">
        <v>39574</v>
      </c>
      <c r="AP14" s="368">
        <v>114255324</v>
      </c>
      <c r="AQ14" s="368">
        <v>2075819</v>
      </c>
      <c r="AR14" s="368">
        <v>104378</v>
      </c>
      <c r="AS14" s="368">
        <v>105775</v>
      </c>
      <c r="AT14" s="368">
        <v>332894</v>
      </c>
      <c r="AU14" s="368">
        <v>41776</v>
      </c>
      <c r="AV14" s="368">
        <v>133827</v>
      </c>
      <c r="AW14" s="368">
        <v>117049793</v>
      </c>
      <c r="AX14" s="368">
        <v>48699448</v>
      </c>
      <c r="AY14" s="368">
        <v>65602086</v>
      </c>
      <c r="AZ14" s="368">
        <v>2041723</v>
      </c>
      <c r="BA14" s="369">
        <v>103387</v>
      </c>
      <c r="BB14" s="481"/>
      <c r="BC14" s="487" t="s">
        <v>48</v>
      </c>
      <c r="BD14" s="368">
        <v>104127</v>
      </c>
      <c r="BE14" s="368">
        <v>327286</v>
      </c>
      <c r="BF14" s="368">
        <v>41705</v>
      </c>
      <c r="BG14" s="368">
        <v>130031</v>
      </c>
      <c r="BH14" s="368">
        <v>68350345</v>
      </c>
      <c r="BI14" s="368">
        <v>2622431</v>
      </c>
      <c r="BJ14" s="368">
        <v>40571</v>
      </c>
      <c r="BK14" s="368">
        <v>3722</v>
      </c>
      <c r="BL14" s="368">
        <v>2083</v>
      </c>
      <c r="BM14" s="368">
        <v>6546</v>
      </c>
      <c r="BN14" s="371">
        <v>834</v>
      </c>
      <c r="BO14" s="368">
        <v>2601</v>
      </c>
      <c r="BP14" s="369">
        <v>2678788</v>
      </c>
      <c r="BQ14" s="480"/>
      <c r="BR14" s="481"/>
      <c r="BS14" s="487" t="s">
        <v>48</v>
      </c>
      <c r="BT14" s="368">
        <v>54534</v>
      </c>
      <c r="BU14" s="368">
        <v>1737</v>
      </c>
      <c r="BV14" s="368">
        <v>53904</v>
      </c>
      <c r="BW14" s="368">
        <v>112095</v>
      </c>
      <c r="BX14" s="368">
        <v>82</v>
      </c>
      <c r="BY14" s="368">
        <v>222352</v>
      </c>
      <c r="BZ14" s="368">
        <v>213</v>
      </c>
      <c r="CA14" s="368">
        <v>3329</v>
      </c>
      <c r="CB14" s="368">
        <v>3651</v>
      </c>
      <c r="CC14" s="368">
        <v>28</v>
      </c>
      <c r="CD14" s="368">
        <v>0</v>
      </c>
      <c r="CE14" s="368">
        <v>2166904</v>
      </c>
      <c r="CF14" s="368">
        <v>282311</v>
      </c>
      <c r="CG14" s="371">
        <v>2449215</v>
      </c>
      <c r="CH14" s="480"/>
      <c r="CI14" s="481"/>
      <c r="CJ14" s="487" t="s">
        <v>48</v>
      </c>
      <c r="CK14" s="368">
        <v>404</v>
      </c>
      <c r="CL14" s="368">
        <v>0</v>
      </c>
      <c r="CM14" s="368">
        <v>404</v>
      </c>
      <c r="CN14" s="368">
        <v>4224057</v>
      </c>
      <c r="CO14" s="368">
        <v>32657</v>
      </c>
      <c r="CP14" s="368">
        <v>0</v>
      </c>
      <c r="CQ14" s="368">
        <v>0</v>
      </c>
      <c r="CR14" s="368">
        <v>13131</v>
      </c>
      <c r="CS14" s="368">
        <v>2205</v>
      </c>
      <c r="CT14" s="368">
        <v>0</v>
      </c>
      <c r="CU14" s="368">
        <v>4272050</v>
      </c>
      <c r="CV14" s="368">
        <v>923494</v>
      </c>
      <c r="CW14" s="368">
        <v>3300571</v>
      </c>
      <c r="CX14" s="368">
        <v>32656</v>
      </c>
      <c r="CY14" s="369">
        <v>0</v>
      </c>
      <c r="CZ14" s="481"/>
      <c r="DA14" s="487" t="s">
        <v>48</v>
      </c>
      <c r="DB14" s="368">
        <v>0</v>
      </c>
      <c r="DC14" s="368">
        <v>13128</v>
      </c>
      <c r="DD14" s="368">
        <v>2201</v>
      </c>
      <c r="DE14" s="368">
        <v>0</v>
      </c>
      <c r="DF14" s="368">
        <v>3348556</v>
      </c>
      <c r="DG14" s="368">
        <v>132005</v>
      </c>
      <c r="DH14" s="368">
        <v>652</v>
      </c>
      <c r="DI14" s="368">
        <v>0</v>
      </c>
      <c r="DJ14" s="368">
        <v>0</v>
      </c>
      <c r="DK14" s="368">
        <v>263</v>
      </c>
      <c r="DL14" s="371">
        <v>44</v>
      </c>
      <c r="DM14" s="368">
        <v>0</v>
      </c>
      <c r="DN14" s="369">
        <v>132964</v>
      </c>
      <c r="DO14" s="480"/>
      <c r="DP14" s="481"/>
      <c r="DQ14" s="484" t="s">
        <v>48</v>
      </c>
      <c r="DR14" s="368">
        <v>403</v>
      </c>
      <c r="DS14" s="368">
        <v>527</v>
      </c>
      <c r="DT14" s="368">
        <v>0</v>
      </c>
      <c r="DU14" s="368">
        <v>11629</v>
      </c>
      <c r="DV14" s="368">
        <v>0</v>
      </c>
      <c r="DW14" s="368">
        <v>12559</v>
      </c>
      <c r="DX14" s="368">
        <v>0</v>
      </c>
      <c r="DY14" s="368">
        <v>344</v>
      </c>
      <c r="DZ14" s="368">
        <v>184</v>
      </c>
      <c r="EA14" s="368">
        <v>356</v>
      </c>
      <c r="EB14" s="368">
        <v>0</v>
      </c>
      <c r="EC14" s="368">
        <v>119521</v>
      </c>
      <c r="ED14" s="368">
        <v>0</v>
      </c>
      <c r="EE14" s="369">
        <v>119521</v>
      </c>
      <c r="EF14" s="480"/>
      <c r="EG14" s="481"/>
      <c r="EH14" s="487" t="s">
        <v>48</v>
      </c>
      <c r="EI14" s="368">
        <v>257</v>
      </c>
      <c r="EJ14" s="368">
        <v>0</v>
      </c>
      <c r="EK14" s="368">
        <v>257</v>
      </c>
      <c r="EL14" s="368">
        <v>3998135</v>
      </c>
      <c r="EM14" s="368">
        <v>76480</v>
      </c>
      <c r="EN14" s="368">
        <v>3661</v>
      </c>
      <c r="EO14" s="368">
        <v>0</v>
      </c>
      <c r="EP14" s="368">
        <v>22984</v>
      </c>
      <c r="EQ14" s="368">
        <v>6997</v>
      </c>
      <c r="ER14" s="368">
        <v>141</v>
      </c>
      <c r="ES14" s="368">
        <v>4108398</v>
      </c>
      <c r="ET14" s="368">
        <v>610236</v>
      </c>
      <c r="EU14" s="368">
        <v>3387907</v>
      </c>
      <c r="EV14" s="368">
        <v>76479</v>
      </c>
      <c r="EW14" s="369">
        <v>3661</v>
      </c>
      <c r="EX14" s="481"/>
      <c r="EY14" s="484" t="s">
        <v>48</v>
      </c>
      <c r="EZ14" s="368">
        <v>0</v>
      </c>
      <c r="FA14" s="368">
        <v>22981</v>
      </c>
      <c r="FB14" s="368">
        <v>6994</v>
      </c>
      <c r="FC14" s="368">
        <v>140</v>
      </c>
      <c r="FD14" s="368">
        <v>3498162</v>
      </c>
      <c r="FE14" s="368">
        <v>135506</v>
      </c>
      <c r="FF14" s="368">
        <v>1530</v>
      </c>
      <c r="FG14" s="368">
        <v>132</v>
      </c>
      <c r="FH14" s="368">
        <v>0</v>
      </c>
      <c r="FI14" s="368">
        <v>459</v>
      </c>
      <c r="FJ14" s="371">
        <v>140</v>
      </c>
      <c r="FK14" s="368">
        <v>2</v>
      </c>
      <c r="FL14" s="369">
        <v>137769</v>
      </c>
      <c r="FM14" s="481"/>
      <c r="FN14" s="484" t="s">
        <v>48</v>
      </c>
      <c r="FO14" s="368">
        <v>257</v>
      </c>
      <c r="FP14" s="368">
        <v>210</v>
      </c>
      <c r="FQ14" s="368">
        <v>0</v>
      </c>
      <c r="FR14" s="368">
        <v>13037</v>
      </c>
      <c r="FS14" s="368">
        <v>80</v>
      </c>
      <c r="FT14" s="368">
        <v>13584</v>
      </c>
      <c r="FU14" s="368">
        <v>0</v>
      </c>
      <c r="FV14" s="368">
        <v>338</v>
      </c>
      <c r="FW14" s="368">
        <v>482</v>
      </c>
      <c r="FX14" s="368">
        <v>232</v>
      </c>
      <c r="FY14" s="368">
        <v>0</v>
      </c>
      <c r="FZ14" s="368">
        <v>123133</v>
      </c>
      <c r="GA14" s="368">
        <v>0</v>
      </c>
      <c r="GB14" s="369">
        <v>123133</v>
      </c>
      <c r="GC14" s="480"/>
      <c r="GD14" s="481"/>
      <c r="GE14" s="487" t="s">
        <v>48</v>
      </c>
      <c r="GF14" s="368">
        <v>78</v>
      </c>
      <c r="GG14" s="368">
        <v>0</v>
      </c>
      <c r="GH14" s="368">
        <v>78</v>
      </c>
      <c r="GI14" s="368">
        <v>2466182</v>
      </c>
      <c r="GJ14" s="368">
        <v>0</v>
      </c>
      <c r="GK14" s="368">
        <v>0</v>
      </c>
      <c r="GL14" s="368">
        <v>0</v>
      </c>
      <c r="GM14" s="368">
        <v>7294</v>
      </c>
      <c r="GN14" s="368">
        <v>4764</v>
      </c>
      <c r="GO14" s="368">
        <v>0</v>
      </c>
      <c r="GP14" s="368">
        <v>2478240</v>
      </c>
      <c r="GQ14" s="368">
        <v>169052</v>
      </c>
      <c r="GR14" s="368">
        <v>2297133</v>
      </c>
      <c r="GS14" s="368">
        <v>0</v>
      </c>
      <c r="GT14" s="369">
        <v>0</v>
      </c>
      <c r="GU14" s="481"/>
      <c r="GV14" s="484" t="s">
        <v>48</v>
      </c>
      <c r="GW14" s="368">
        <v>0</v>
      </c>
      <c r="GX14" s="368">
        <v>7292</v>
      </c>
      <c r="GY14" s="368">
        <v>4763</v>
      </c>
      <c r="GZ14" s="368">
        <v>0</v>
      </c>
      <c r="HA14" s="368">
        <v>2309188</v>
      </c>
      <c r="HB14" s="368">
        <v>91882</v>
      </c>
      <c r="HC14" s="368">
        <v>0</v>
      </c>
      <c r="HD14" s="368">
        <v>0</v>
      </c>
      <c r="HE14" s="368">
        <v>0</v>
      </c>
      <c r="HF14" s="368">
        <v>145</v>
      </c>
      <c r="HG14" s="371">
        <v>95</v>
      </c>
      <c r="HH14" s="368">
        <v>0</v>
      </c>
      <c r="HI14" s="369">
        <v>92122</v>
      </c>
      <c r="HJ14" s="481"/>
      <c r="HK14" s="484" t="s">
        <v>48</v>
      </c>
      <c r="HL14" s="368">
        <v>18</v>
      </c>
      <c r="HM14" s="368">
        <v>293</v>
      </c>
      <c r="HN14" s="368">
        <v>0</v>
      </c>
      <c r="HO14" s="368">
        <v>7882</v>
      </c>
      <c r="HP14" s="368">
        <v>0</v>
      </c>
      <c r="HQ14" s="368">
        <v>8193</v>
      </c>
      <c r="HR14" s="368">
        <v>0</v>
      </c>
      <c r="HS14" s="368">
        <v>7</v>
      </c>
      <c r="HT14" s="368">
        <v>187</v>
      </c>
      <c r="HU14" s="368">
        <v>0</v>
      </c>
      <c r="HV14" s="368">
        <v>0</v>
      </c>
      <c r="HW14" s="368">
        <v>83735</v>
      </c>
      <c r="HX14" s="368">
        <v>0</v>
      </c>
      <c r="HY14" s="369">
        <v>83735</v>
      </c>
      <c r="HZ14" s="480"/>
      <c r="IA14" s="481"/>
      <c r="IB14" s="487" t="s">
        <v>48</v>
      </c>
      <c r="IC14" s="368">
        <v>5</v>
      </c>
      <c r="ID14" s="368">
        <v>0</v>
      </c>
      <c r="IE14" s="368">
        <v>5</v>
      </c>
      <c r="IF14" s="368">
        <v>345165</v>
      </c>
      <c r="IG14" s="368">
        <v>0</v>
      </c>
      <c r="IH14" s="368">
        <v>0</v>
      </c>
      <c r="II14" s="368">
        <v>0</v>
      </c>
      <c r="IJ14" s="368">
        <v>0</v>
      </c>
      <c r="IK14" s="368">
        <v>0</v>
      </c>
      <c r="IL14" s="368">
        <v>0</v>
      </c>
      <c r="IM14" s="368">
        <v>345165</v>
      </c>
      <c r="IN14" s="368">
        <v>6229</v>
      </c>
      <c r="IO14" s="368">
        <v>338936</v>
      </c>
      <c r="IP14" s="368">
        <v>0</v>
      </c>
      <c r="IQ14" s="369">
        <v>0</v>
      </c>
      <c r="IR14" s="481"/>
      <c r="IS14" s="484" t="s">
        <v>48</v>
      </c>
      <c r="IT14" s="368">
        <v>0</v>
      </c>
      <c r="IU14" s="368">
        <v>0</v>
      </c>
      <c r="IV14" s="368">
        <v>0</v>
      </c>
      <c r="IW14" s="368">
        <v>0</v>
      </c>
      <c r="IX14" s="368">
        <v>338936</v>
      </c>
      <c r="IY14" s="368">
        <v>13557</v>
      </c>
      <c r="IZ14" s="368">
        <v>0</v>
      </c>
      <c r="JA14" s="368">
        <v>0</v>
      </c>
      <c r="JB14" s="368">
        <v>0</v>
      </c>
      <c r="JC14" s="368">
        <v>0</v>
      </c>
      <c r="JD14" s="371">
        <v>0</v>
      </c>
      <c r="JE14" s="368">
        <v>0</v>
      </c>
      <c r="JF14" s="369">
        <v>13557</v>
      </c>
      <c r="JG14" s="481"/>
      <c r="JH14" s="484" t="s">
        <v>48</v>
      </c>
      <c r="JI14" s="368">
        <v>0</v>
      </c>
      <c r="JJ14" s="368">
        <v>7</v>
      </c>
      <c r="JK14" s="368">
        <v>0</v>
      </c>
      <c r="JL14" s="368">
        <v>1181</v>
      </c>
      <c r="JM14" s="368">
        <v>0</v>
      </c>
      <c r="JN14" s="368">
        <v>1188</v>
      </c>
      <c r="JO14" s="368">
        <v>0</v>
      </c>
      <c r="JP14" s="368">
        <v>0</v>
      </c>
      <c r="JQ14" s="368">
        <v>0</v>
      </c>
      <c r="JR14" s="368">
        <v>0</v>
      </c>
      <c r="JS14" s="368">
        <v>0</v>
      </c>
      <c r="JT14" s="368">
        <v>12369</v>
      </c>
      <c r="JU14" s="368">
        <v>0</v>
      </c>
      <c r="JV14" s="369">
        <v>12369</v>
      </c>
      <c r="JW14" s="480"/>
      <c r="JX14" s="481"/>
      <c r="JY14" s="487" t="s">
        <v>48</v>
      </c>
      <c r="JZ14" s="368">
        <v>4</v>
      </c>
      <c r="KA14" s="368">
        <v>0</v>
      </c>
      <c r="KB14" s="368">
        <v>4</v>
      </c>
      <c r="KC14" s="368">
        <v>917385</v>
      </c>
      <c r="KD14" s="368">
        <v>0</v>
      </c>
      <c r="KE14" s="368">
        <v>0</v>
      </c>
      <c r="KF14" s="368">
        <v>0</v>
      </c>
      <c r="KG14" s="368">
        <v>0</v>
      </c>
      <c r="KH14" s="368">
        <v>0</v>
      </c>
      <c r="KI14" s="368">
        <v>0</v>
      </c>
      <c r="KJ14" s="368">
        <v>917385</v>
      </c>
      <c r="KK14" s="368">
        <v>8736</v>
      </c>
      <c r="KL14" s="368">
        <v>908649</v>
      </c>
      <c r="KM14" s="368">
        <v>0</v>
      </c>
      <c r="KN14" s="369">
        <v>0</v>
      </c>
      <c r="KO14" s="481"/>
      <c r="KP14" s="484" t="s">
        <v>48</v>
      </c>
      <c r="KQ14" s="368">
        <v>0</v>
      </c>
      <c r="KR14" s="368">
        <v>0</v>
      </c>
      <c r="KS14" s="368">
        <v>0</v>
      </c>
      <c r="KT14" s="368">
        <v>0</v>
      </c>
      <c r="KU14" s="368">
        <v>908649</v>
      </c>
      <c r="KV14" s="368">
        <v>36346</v>
      </c>
      <c r="KW14" s="368">
        <v>0</v>
      </c>
      <c r="KX14" s="368">
        <v>0</v>
      </c>
      <c r="KY14" s="368">
        <v>0</v>
      </c>
      <c r="KZ14" s="368">
        <v>0</v>
      </c>
      <c r="LA14" s="371">
        <v>0</v>
      </c>
      <c r="LB14" s="368">
        <v>0</v>
      </c>
      <c r="LC14" s="369">
        <v>36346</v>
      </c>
      <c r="LD14" s="481"/>
      <c r="LE14" s="484" t="s">
        <v>48</v>
      </c>
      <c r="LF14" s="370">
        <v>0</v>
      </c>
      <c r="LG14" s="368">
        <v>4150</v>
      </c>
      <c r="LH14" s="368">
        <v>0</v>
      </c>
      <c r="LI14" s="368">
        <v>2235</v>
      </c>
      <c r="LJ14" s="368">
        <v>0</v>
      </c>
      <c r="LK14" s="368">
        <v>6385</v>
      </c>
      <c r="LL14" s="368">
        <v>0</v>
      </c>
      <c r="LM14" s="368">
        <v>0</v>
      </c>
      <c r="LN14" s="368">
        <v>0</v>
      </c>
      <c r="LO14" s="368">
        <v>0</v>
      </c>
      <c r="LP14" s="368">
        <v>0</v>
      </c>
      <c r="LQ14" s="368">
        <v>29961</v>
      </c>
      <c r="LR14" s="368">
        <v>0</v>
      </c>
      <c r="LS14" s="371">
        <v>29961</v>
      </c>
      <c r="LT14" s="480"/>
      <c r="LU14" s="481"/>
      <c r="LV14" s="484" t="s">
        <v>48</v>
      </c>
      <c r="LW14" s="368">
        <v>26155</v>
      </c>
      <c r="LX14" s="368">
        <v>14167</v>
      </c>
      <c r="LY14" s="368">
        <v>40322</v>
      </c>
      <c r="LZ14" s="368">
        <v>126206248</v>
      </c>
      <c r="MA14" s="368">
        <v>2184956</v>
      </c>
      <c r="MB14" s="368">
        <v>108039</v>
      </c>
      <c r="MC14" s="368">
        <v>105775</v>
      </c>
      <c r="MD14" s="368">
        <v>376303</v>
      </c>
      <c r="ME14" s="368">
        <v>55742</v>
      </c>
      <c r="MF14" s="368">
        <v>133968</v>
      </c>
      <c r="MG14" s="368">
        <v>129171031</v>
      </c>
      <c r="MH14" s="368">
        <v>50417195</v>
      </c>
      <c r="MI14" s="368">
        <v>75835282</v>
      </c>
      <c r="MJ14" s="368">
        <v>2150858</v>
      </c>
      <c r="MK14" s="371">
        <v>107048</v>
      </c>
      <c r="ML14" s="480"/>
      <c r="MM14" s="481"/>
      <c r="MN14" s="484" t="s">
        <v>48</v>
      </c>
      <c r="MO14" s="368">
        <v>104127</v>
      </c>
      <c r="MP14" s="368">
        <v>370687</v>
      </c>
      <c r="MQ14" s="368">
        <v>55663</v>
      </c>
      <c r="MR14" s="368">
        <v>130171</v>
      </c>
      <c r="MS14" s="368">
        <v>78753836</v>
      </c>
      <c r="MT14" s="368">
        <v>3031727</v>
      </c>
      <c r="MU14" s="368">
        <v>42753</v>
      </c>
      <c r="MV14" s="368">
        <v>3854</v>
      </c>
      <c r="MW14" s="368">
        <v>2083</v>
      </c>
      <c r="MX14" s="368">
        <v>7413</v>
      </c>
      <c r="MY14" s="371">
        <v>1113</v>
      </c>
      <c r="MZ14" s="368">
        <v>2603</v>
      </c>
      <c r="NA14" s="369">
        <v>3091546</v>
      </c>
      <c r="NB14" s="484" t="s">
        <v>48</v>
      </c>
      <c r="NC14" s="368">
        <v>55212</v>
      </c>
      <c r="ND14" s="368">
        <v>6924</v>
      </c>
      <c r="NE14" s="368">
        <v>53904</v>
      </c>
      <c r="NF14" s="368">
        <v>148059</v>
      </c>
      <c r="NG14" s="368">
        <v>162</v>
      </c>
      <c r="NH14" s="368">
        <v>264261</v>
      </c>
      <c r="NI14" s="368">
        <v>213</v>
      </c>
      <c r="NJ14" s="368">
        <v>4018</v>
      </c>
      <c r="NK14" s="368">
        <v>4504</v>
      </c>
      <c r="NL14" s="368">
        <v>616</v>
      </c>
      <c r="NM14" s="368">
        <v>0</v>
      </c>
      <c r="NN14" s="368">
        <v>2535623</v>
      </c>
      <c r="NO14" s="368">
        <v>282311</v>
      </c>
      <c r="NP14" s="369">
        <v>2817934</v>
      </c>
    </row>
    <row r="15" spans="1:380" s="486" customFormat="1" ht="24.75" customHeight="1" x14ac:dyDescent="0.15">
      <c r="B15" s="484" t="s">
        <v>49</v>
      </c>
      <c r="C15" s="368">
        <v>8989977</v>
      </c>
      <c r="D15" s="368">
        <v>2250399</v>
      </c>
      <c r="E15" s="368">
        <v>11240376</v>
      </c>
      <c r="F15" s="368">
        <v>102997</v>
      </c>
      <c r="G15" s="368">
        <v>2148</v>
      </c>
      <c r="H15" s="368">
        <v>51</v>
      </c>
      <c r="I15" s="368">
        <v>53437</v>
      </c>
      <c r="J15" s="368">
        <v>55636</v>
      </c>
      <c r="K15" s="368">
        <v>38196</v>
      </c>
      <c r="L15" s="368">
        <v>33711</v>
      </c>
      <c r="M15" s="369">
        <v>230540</v>
      </c>
      <c r="N15" s="480"/>
      <c r="O15" s="481"/>
      <c r="P15" s="484" t="s">
        <v>49</v>
      </c>
      <c r="Q15" s="368">
        <v>698</v>
      </c>
      <c r="R15" s="368">
        <v>94999</v>
      </c>
      <c r="S15" s="368">
        <v>95697</v>
      </c>
      <c r="T15" s="368">
        <v>0</v>
      </c>
      <c r="U15" s="368">
        <v>0</v>
      </c>
      <c r="V15" s="368">
        <v>0</v>
      </c>
      <c r="W15" s="368">
        <v>0</v>
      </c>
      <c r="X15" s="368">
        <v>0</v>
      </c>
      <c r="Y15" s="368">
        <v>77185</v>
      </c>
      <c r="Z15" s="371">
        <v>403422</v>
      </c>
      <c r="AA15" s="480"/>
      <c r="AB15" s="481"/>
      <c r="AC15" s="484" t="s">
        <v>49</v>
      </c>
      <c r="AD15" s="368">
        <v>118003</v>
      </c>
      <c r="AE15" s="368">
        <v>0</v>
      </c>
      <c r="AF15" s="368">
        <v>118003</v>
      </c>
      <c r="AG15" s="368">
        <v>285419</v>
      </c>
      <c r="AH15" s="368">
        <v>33</v>
      </c>
      <c r="AI15" s="371">
        <v>10</v>
      </c>
      <c r="AJ15" s="480"/>
      <c r="AK15" s="481"/>
      <c r="AL15" s="487" t="s">
        <v>49</v>
      </c>
      <c r="AM15" s="368">
        <v>22032</v>
      </c>
      <c r="AN15" s="368">
        <v>11899</v>
      </c>
      <c r="AO15" s="368">
        <v>33931</v>
      </c>
      <c r="AP15" s="368">
        <v>98063849</v>
      </c>
      <c r="AQ15" s="368">
        <v>1532687</v>
      </c>
      <c r="AR15" s="368">
        <v>17839</v>
      </c>
      <c r="AS15" s="368">
        <v>187742</v>
      </c>
      <c r="AT15" s="368">
        <v>517178</v>
      </c>
      <c r="AU15" s="368">
        <v>66783</v>
      </c>
      <c r="AV15" s="368">
        <v>60684</v>
      </c>
      <c r="AW15" s="368">
        <v>100446762</v>
      </c>
      <c r="AX15" s="368">
        <v>41634777</v>
      </c>
      <c r="AY15" s="368">
        <v>56485691</v>
      </c>
      <c r="AZ15" s="368">
        <v>1490228</v>
      </c>
      <c r="BA15" s="369">
        <v>17838</v>
      </c>
      <c r="BB15" s="481"/>
      <c r="BC15" s="487" t="s">
        <v>49</v>
      </c>
      <c r="BD15" s="368">
        <v>185131</v>
      </c>
      <c r="BE15" s="368">
        <v>508625</v>
      </c>
      <c r="BF15" s="368">
        <v>65843</v>
      </c>
      <c r="BG15" s="368">
        <v>58629</v>
      </c>
      <c r="BH15" s="368">
        <v>58811985</v>
      </c>
      <c r="BI15" s="368">
        <v>2258019</v>
      </c>
      <c r="BJ15" s="368">
        <v>29695</v>
      </c>
      <c r="BK15" s="368">
        <v>642</v>
      </c>
      <c r="BL15" s="368">
        <v>3703</v>
      </c>
      <c r="BM15" s="368">
        <v>10173</v>
      </c>
      <c r="BN15" s="371">
        <v>1317</v>
      </c>
      <c r="BO15" s="368">
        <v>1172</v>
      </c>
      <c r="BP15" s="369">
        <v>2304721</v>
      </c>
      <c r="BQ15" s="480"/>
      <c r="BR15" s="481"/>
      <c r="BS15" s="487" t="s">
        <v>49</v>
      </c>
      <c r="BT15" s="368">
        <v>47310</v>
      </c>
      <c r="BU15" s="368">
        <v>1594</v>
      </c>
      <c r="BV15" s="368">
        <v>46834</v>
      </c>
      <c r="BW15" s="368">
        <v>105408</v>
      </c>
      <c r="BX15" s="368">
        <v>5</v>
      </c>
      <c r="BY15" s="368">
        <v>201151</v>
      </c>
      <c r="BZ15" s="368">
        <v>123</v>
      </c>
      <c r="CA15" s="368">
        <v>3570</v>
      </c>
      <c r="CB15" s="368">
        <v>5197</v>
      </c>
      <c r="CC15" s="368">
        <v>60</v>
      </c>
      <c r="CD15" s="368">
        <v>841</v>
      </c>
      <c r="CE15" s="368">
        <v>1863901</v>
      </c>
      <c r="CF15" s="368">
        <v>229878</v>
      </c>
      <c r="CG15" s="371">
        <v>2093779</v>
      </c>
      <c r="CH15" s="480"/>
      <c r="CI15" s="481"/>
      <c r="CJ15" s="487" t="s">
        <v>49</v>
      </c>
      <c r="CK15" s="368">
        <v>403</v>
      </c>
      <c r="CL15" s="368">
        <v>0</v>
      </c>
      <c r="CM15" s="368">
        <v>403</v>
      </c>
      <c r="CN15" s="368">
        <v>4271693</v>
      </c>
      <c r="CO15" s="368">
        <v>133851</v>
      </c>
      <c r="CP15" s="368">
        <v>0</v>
      </c>
      <c r="CQ15" s="368">
        <v>1000</v>
      </c>
      <c r="CR15" s="368">
        <v>73105</v>
      </c>
      <c r="CS15" s="368">
        <v>1446</v>
      </c>
      <c r="CT15" s="368">
        <v>382</v>
      </c>
      <c r="CU15" s="368">
        <v>4481477</v>
      </c>
      <c r="CV15" s="368">
        <v>930602</v>
      </c>
      <c r="CW15" s="368">
        <v>3341099</v>
      </c>
      <c r="CX15" s="368">
        <v>133850</v>
      </c>
      <c r="CY15" s="369">
        <v>0</v>
      </c>
      <c r="CZ15" s="481"/>
      <c r="DA15" s="487" t="s">
        <v>49</v>
      </c>
      <c r="DB15" s="368">
        <v>1000</v>
      </c>
      <c r="DC15" s="368">
        <v>73103</v>
      </c>
      <c r="DD15" s="368">
        <v>1442</v>
      </c>
      <c r="DE15" s="368">
        <v>381</v>
      </c>
      <c r="DF15" s="368">
        <v>3550875</v>
      </c>
      <c r="DG15" s="368">
        <v>133626</v>
      </c>
      <c r="DH15" s="368">
        <v>2675</v>
      </c>
      <c r="DI15" s="368">
        <v>0</v>
      </c>
      <c r="DJ15" s="368">
        <v>20</v>
      </c>
      <c r="DK15" s="368">
        <v>1462</v>
      </c>
      <c r="DL15" s="371">
        <v>29</v>
      </c>
      <c r="DM15" s="368">
        <v>8</v>
      </c>
      <c r="DN15" s="369">
        <v>137820</v>
      </c>
      <c r="DO15" s="480"/>
      <c r="DP15" s="481"/>
      <c r="DQ15" s="484" t="s">
        <v>49</v>
      </c>
      <c r="DR15" s="368">
        <v>400</v>
      </c>
      <c r="DS15" s="368">
        <v>225</v>
      </c>
      <c r="DT15" s="368">
        <v>0</v>
      </c>
      <c r="DU15" s="368">
        <v>11386</v>
      </c>
      <c r="DV15" s="368">
        <v>0</v>
      </c>
      <c r="DW15" s="368">
        <v>12011</v>
      </c>
      <c r="DX15" s="368">
        <v>0</v>
      </c>
      <c r="DY15" s="368">
        <v>443</v>
      </c>
      <c r="DZ15" s="368">
        <v>1542</v>
      </c>
      <c r="EA15" s="368">
        <v>428</v>
      </c>
      <c r="EB15" s="368">
        <v>0</v>
      </c>
      <c r="EC15" s="368">
        <v>123396</v>
      </c>
      <c r="ED15" s="368">
        <v>0</v>
      </c>
      <c r="EE15" s="369">
        <v>123396</v>
      </c>
      <c r="EF15" s="480"/>
      <c r="EG15" s="481"/>
      <c r="EH15" s="487" t="s">
        <v>49</v>
      </c>
      <c r="EI15" s="368">
        <v>289</v>
      </c>
      <c r="EJ15" s="368">
        <v>0</v>
      </c>
      <c r="EK15" s="368">
        <v>289</v>
      </c>
      <c r="EL15" s="368">
        <v>4478398</v>
      </c>
      <c r="EM15" s="368">
        <v>6270</v>
      </c>
      <c r="EN15" s="368">
        <v>15668</v>
      </c>
      <c r="EO15" s="368">
        <v>6753</v>
      </c>
      <c r="EP15" s="368">
        <v>254650</v>
      </c>
      <c r="EQ15" s="368">
        <v>55060</v>
      </c>
      <c r="ER15" s="368">
        <v>0</v>
      </c>
      <c r="ES15" s="368">
        <v>4816799</v>
      </c>
      <c r="ET15" s="368">
        <v>706768</v>
      </c>
      <c r="EU15" s="368">
        <v>3771641</v>
      </c>
      <c r="EV15" s="368">
        <v>6269</v>
      </c>
      <c r="EW15" s="369">
        <v>15667</v>
      </c>
      <c r="EX15" s="481"/>
      <c r="EY15" s="484" t="s">
        <v>49</v>
      </c>
      <c r="EZ15" s="368">
        <v>6752</v>
      </c>
      <c r="FA15" s="368">
        <v>254645</v>
      </c>
      <c r="FB15" s="368">
        <v>55057</v>
      </c>
      <c r="FC15" s="368">
        <v>0</v>
      </c>
      <c r="FD15" s="368">
        <v>4110031</v>
      </c>
      <c r="FE15" s="368">
        <v>150850</v>
      </c>
      <c r="FF15" s="368">
        <v>125</v>
      </c>
      <c r="FG15" s="368">
        <v>564</v>
      </c>
      <c r="FH15" s="368">
        <v>135</v>
      </c>
      <c r="FI15" s="368">
        <v>5093</v>
      </c>
      <c r="FJ15" s="371">
        <v>1101</v>
      </c>
      <c r="FK15" s="368">
        <v>0</v>
      </c>
      <c r="FL15" s="369">
        <v>157868</v>
      </c>
      <c r="FM15" s="481"/>
      <c r="FN15" s="484" t="s">
        <v>49</v>
      </c>
      <c r="FO15" s="368">
        <v>286</v>
      </c>
      <c r="FP15" s="368">
        <v>307</v>
      </c>
      <c r="FQ15" s="368">
        <v>0</v>
      </c>
      <c r="FR15" s="368">
        <v>14319</v>
      </c>
      <c r="FS15" s="368">
        <v>1</v>
      </c>
      <c r="FT15" s="368">
        <v>14913</v>
      </c>
      <c r="FU15" s="368">
        <v>0</v>
      </c>
      <c r="FV15" s="368">
        <v>1094</v>
      </c>
      <c r="FW15" s="368">
        <v>5609</v>
      </c>
      <c r="FX15" s="368">
        <v>292</v>
      </c>
      <c r="FY15" s="368">
        <v>3</v>
      </c>
      <c r="FZ15" s="368">
        <v>135957</v>
      </c>
      <c r="GA15" s="368">
        <v>0</v>
      </c>
      <c r="GB15" s="369">
        <v>135957</v>
      </c>
      <c r="GC15" s="480"/>
      <c r="GD15" s="481"/>
      <c r="GE15" s="487" t="s">
        <v>49</v>
      </c>
      <c r="GF15" s="368">
        <v>74</v>
      </c>
      <c r="GG15" s="368">
        <v>0</v>
      </c>
      <c r="GH15" s="368">
        <v>74</v>
      </c>
      <c r="GI15" s="368">
        <v>2423861</v>
      </c>
      <c r="GJ15" s="368">
        <v>17550</v>
      </c>
      <c r="GK15" s="368">
        <v>3728</v>
      </c>
      <c r="GL15" s="368">
        <v>257</v>
      </c>
      <c r="GM15" s="368">
        <v>21164</v>
      </c>
      <c r="GN15" s="368">
        <v>14368</v>
      </c>
      <c r="GO15" s="368">
        <v>0</v>
      </c>
      <c r="GP15" s="368">
        <v>2480928</v>
      </c>
      <c r="GQ15" s="368">
        <v>159740</v>
      </c>
      <c r="GR15" s="368">
        <v>2264127</v>
      </c>
      <c r="GS15" s="368">
        <v>17549</v>
      </c>
      <c r="GT15" s="369">
        <v>3727</v>
      </c>
      <c r="GU15" s="481"/>
      <c r="GV15" s="484" t="s">
        <v>49</v>
      </c>
      <c r="GW15" s="368">
        <v>257</v>
      </c>
      <c r="GX15" s="368">
        <v>21162</v>
      </c>
      <c r="GY15" s="368">
        <v>14366</v>
      </c>
      <c r="GZ15" s="368">
        <v>0</v>
      </c>
      <c r="HA15" s="368">
        <v>2321188</v>
      </c>
      <c r="HB15" s="368">
        <v>90565</v>
      </c>
      <c r="HC15" s="368">
        <v>352</v>
      </c>
      <c r="HD15" s="368">
        <v>134</v>
      </c>
      <c r="HE15" s="368">
        <v>5</v>
      </c>
      <c r="HF15" s="368">
        <v>423</v>
      </c>
      <c r="HG15" s="371">
        <v>287</v>
      </c>
      <c r="HH15" s="368">
        <v>0</v>
      </c>
      <c r="HI15" s="369">
        <v>91766</v>
      </c>
      <c r="HJ15" s="481"/>
      <c r="HK15" s="484" t="s">
        <v>49</v>
      </c>
      <c r="HL15" s="368">
        <v>15</v>
      </c>
      <c r="HM15" s="368">
        <v>55</v>
      </c>
      <c r="HN15" s="368">
        <v>0</v>
      </c>
      <c r="HO15" s="368">
        <v>8679</v>
      </c>
      <c r="HP15" s="368">
        <v>0</v>
      </c>
      <c r="HQ15" s="368">
        <v>8749</v>
      </c>
      <c r="HR15" s="368">
        <v>0</v>
      </c>
      <c r="HS15" s="368">
        <v>287</v>
      </c>
      <c r="HT15" s="368">
        <v>86</v>
      </c>
      <c r="HU15" s="368">
        <v>0</v>
      </c>
      <c r="HV15" s="368">
        <v>3</v>
      </c>
      <c r="HW15" s="368">
        <v>82641</v>
      </c>
      <c r="HX15" s="368">
        <v>0</v>
      </c>
      <c r="HY15" s="369">
        <v>82641</v>
      </c>
      <c r="HZ15" s="480"/>
      <c r="IA15" s="481"/>
      <c r="IB15" s="487" t="s">
        <v>49</v>
      </c>
      <c r="IC15" s="368">
        <v>11</v>
      </c>
      <c r="ID15" s="368">
        <v>0</v>
      </c>
      <c r="IE15" s="368">
        <v>11</v>
      </c>
      <c r="IF15" s="368">
        <v>726492</v>
      </c>
      <c r="IG15" s="368">
        <v>1349</v>
      </c>
      <c r="IH15" s="368">
        <v>0</v>
      </c>
      <c r="II15" s="368">
        <v>0</v>
      </c>
      <c r="IJ15" s="368">
        <v>0</v>
      </c>
      <c r="IK15" s="368">
        <v>5530</v>
      </c>
      <c r="IL15" s="368">
        <v>0</v>
      </c>
      <c r="IM15" s="368">
        <v>733371</v>
      </c>
      <c r="IN15" s="368">
        <v>25472</v>
      </c>
      <c r="IO15" s="368">
        <v>701021</v>
      </c>
      <c r="IP15" s="368">
        <v>1349</v>
      </c>
      <c r="IQ15" s="369">
        <v>0</v>
      </c>
      <c r="IR15" s="481"/>
      <c r="IS15" s="484" t="s">
        <v>49</v>
      </c>
      <c r="IT15" s="368">
        <v>0</v>
      </c>
      <c r="IU15" s="368">
        <v>0</v>
      </c>
      <c r="IV15" s="368">
        <v>5529</v>
      </c>
      <c r="IW15" s="368">
        <v>0</v>
      </c>
      <c r="IX15" s="368">
        <v>707899</v>
      </c>
      <c r="IY15" s="368">
        <v>28041</v>
      </c>
      <c r="IZ15" s="368">
        <v>27</v>
      </c>
      <c r="JA15" s="368">
        <v>0</v>
      </c>
      <c r="JB15" s="368">
        <v>0</v>
      </c>
      <c r="JC15" s="368">
        <v>0</v>
      </c>
      <c r="JD15" s="371">
        <v>111</v>
      </c>
      <c r="JE15" s="368">
        <v>0</v>
      </c>
      <c r="JF15" s="369">
        <v>28179</v>
      </c>
      <c r="JG15" s="481"/>
      <c r="JH15" s="484" t="s">
        <v>49</v>
      </c>
      <c r="JI15" s="368">
        <v>0</v>
      </c>
      <c r="JJ15" s="368">
        <v>15</v>
      </c>
      <c r="JK15" s="368">
        <v>0</v>
      </c>
      <c r="JL15" s="368">
        <v>3725</v>
      </c>
      <c r="JM15" s="368">
        <v>0</v>
      </c>
      <c r="JN15" s="368">
        <v>3740</v>
      </c>
      <c r="JO15" s="368">
        <v>0</v>
      </c>
      <c r="JP15" s="368">
        <v>111</v>
      </c>
      <c r="JQ15" s="368">
        <v>0</v>
      </c>
      <c r="JR15" s="368">
        <v>0</v>
      </c>
      <c r="JS15" s="368">
        <v>0</v>
      </c>
      <c r="JT15" s="368">
        <v>24328</v>
      </c>
      <c r="JU15" s="368">
        <v>0</v>
      </c>
      <c r="JV15" s="369">
        <v>24328</v>
      </c>
      <c r="JW15" s="480"/>
      <c r="JX15" s="481"/>
      <c r="JY15" s="487" t="s">
        <v>49</v>
      </c>
      <c r="JZ15" s="368">
        <v>3</v>
      </c>
      <c r="KA15" s="368">
        <v>0</v>
      </c>
      <c r="KB15" s="368">
        <v>3</v>
      </c>
      <c r="KC15" s="368">
        <v>453615</v>
      </c>
      <c r="KD15" s="368">
        <v>0</v>
      </c>
      <c r="KE15" s="368">
        <v>0</v>
      </c>
      <c r="KF15" s="368">
        <v>0</v>
      </c>
      <c r="KG15" s="368">
        <v>0</v>
      </c>
      <c r="KH15" s="368">
        <v>42</v>
      </c>
      <c r="KI15" s="368">
        <v>0</v>
      </c>
      <c r="KJ15" s="368">
        <v>453657</v>
      </c>
      <c r="KK15" s="368">
        <v>9087</v>
      </c>
      <c r="KL15" s="368">
        <v>444528</v>
      </c>
      <c r="KM15" s="368">
        <v>0</v>
      </c>
      <c r="KN15" s="369">
        <v>0</v>
      </c>
      <c r="KO15" s="481"/>
      <c r="KP15" s="484" t="s">
        <v>49</v>
      </c>
      <c r="KQ15" s="368">
        <v>0</v>
      </c>
      <c r="KR15" s="368">
        <v>0</v>
      </c>
      <c r="KS15" s="368">
        <v>42</v>
      </c>
      <c r="KT15" s="368">
        <v>0</v>
      </c>
      <c r="KU15" s="368">
        <v>444570</v>
      </c>
      <c r="KV15" s="368">
        <v>17782</v>
      </c>
      <c r="KW15" s="368">
        <v>0</v>
      </c>
      <c r="KX15" s="368">
        <v>0</v>
      </c>
      <c r="KY15" s="368">
        <v>0</v>
      </c>
      <c r="KZ15" s="368">
        <v>0</v>
      </c>
      <c r="LA15" s="371">
        <v>1</v>
      </c>
      <c r="LB15" s="368">
        <v>0</v>
      </c>
      <c r="LC15" s="369">
        <v>17783</v>
      </c>
      <c r="LD15" s="481"/>
      <c r="LE15" s="484" t="s">
        <v>49</v>
      </c>
      <c r="LF15" s="370">
        <v>0</v>
      </c>
      <c r="LG15" s="368">
        <v>45</v>
      </c>
      <c r="LH15" s="368">
        <v>0</v>
      </c>
      <c r="LI15" s="368">
        <v>3105</v>
      </c>
      <c r="LJ15" s="368">
        <v>0</v>
      </c>
      <c r="LK15" s="368">
        <v>3150</v>
      </c>
      <c r="LL15" s="368">
        <v>0</v>
      </c>
      <c r="LM15" s="368">
        <v>1</v>
      </c>
      <c r="LN15" s="368">
        <v>0</v>
      </c>
      <c r="LO15" s="368">
        <v>0</v>
      </c>
      <c r="LP15" s="368">
        <v>0</v>
      </c>
      <c r="LQ15" s="368">
        <v>14632</v>
      </c>
      <c r="LR15" s="368">
        <v>0</v>
      </c>
      <c r="LS15" s="371">
        <v>14632</v>
      </c>
      <c r="LT15" s="480"/>
      <c r="LU15" s="481"/>
      <c r="LV15" s="484" t="s">
        <v>49</v>
      </c>
      <c r="LW15" s="368">
        <v>22812</v>
      </c>
      <c r="LX15" s="368">
        <v>11899</v>
      </c>
      <c r="LY15" s="368">
        <v>34711</v>
      </c>
      <c r="LZ15" s="368">
        <v>110417908</v>
      </c>
      <c r="MA15" s="368">
        <v>1691707</v>
      </c>
      <c r="MB15" s="368">
        <v>37235</v>
      </c>
      <c r="MC15" s="368">
        <v>195752</v>
      </c>
      <c r="MD15" s="368">
        <v>866097</v>
      </c>
      <c r="ME15" s="368">
        <v>143229</v>
      </c>
      <c r="MF15" s="368">
        <v>61066</v>
      </c>
      <c r="MG15" s="368">
        <v>113412994</v>
      </c>
      <c r="MH15" s="368">
        <v>43466446</v>
      </c>
      <c r="MI15" s="368">
        <v>67008107</v>
      </c>
      <c r="MJ15" s="368">
        <v>1649245</v>
      </c>
      <c r="MK15" s="371">
        <v>37232</v>
      </c>
      <c r="ML15" s="480"/>
      <c r="MM15" s="481"/>
      <c r="MN15" s="484" t="s">
        <v>49</v>
      </c>
      <c r="MO15" s="368">
        <v>193140</v>
      </c>
      <c r="MP15" s="368">
        <v>857535</v>
      </c>
      <c r="MQ15" s="368">
        <v>142279</v>
      </c>
      <c r="MR15" s="368">
        <v>59010</v>
      </c>
      <c r="MS15" s="368">
        <v>69946548</v>
      </c>
      <c r="MT15" s="368">
        <v>2678883</v>
      </c>
      <c r="MU15" s="368">
        <v>32874</v>
      </c>
      <c r="MV15" s="368">
        <v>1340</v>
      </c>
      <c r="MW15" s="368">
        <v>3863</v>
      </c>
      <c r="MX15" s="368">
        <v>17151</v>
      </c>
      <c r="MY15" s="371">
        <v>2846</v>
      </c>
      <c r="MZ15" s="368">
        <v>1180</v>
      </c>
      <c r="NA15" s="369">
        <v>2738137</v>
      </c>
      <c r="NB15" s="484" t="s">
        <v>49</v>
      </c>
      <c r="NC15" s="368">
        <v>48011</v>
      </c>
      <c r="ND15" s="368">
        <v>2241</v>
      </c>
      <c r="NE15" s="368">
        <v>46834</v>
      </c>
      <c r="NF15" s="368">
        <v>146622</v>
      </c>
      <c r="NG15" s="368">
        <v>6</v>
      </c>
      <c r="NH15" s="368">
        <v>243714</v>
      </c>
      <c r="NI15" s="368">
        <v>123</v>
      </c>
      <c r="NJ15" s="368">
        <v>5506</v>
      </c>
      <c r="NK15" s="368">
        <v>12434</v>
      </c>
      <c r="NL15" s="368">
        <v>780</v>
      </c>
      <c r="NM15" s="368">
        <v>847</v>
      </c>
      <c r="NN15" s="368">
        <v>2244855</v>
      </c>
      <c r="NO15" s="368">
        <v>229878</v>
      </c>
      <c r="NP15" s="369">
        <v>2474733</v>
      </c>
    </row>
    <row r="16" spans="1:380" s="486" customFormat="1" ht="24.75" customHeight="1" x14ac:dyDescent="0.15">
      <c r="B16" s="484" t="s">
        <v>50</v>
      </c>
      <c r="C16" s="368">
        <v>9220664</v>
      </c>
      <c r="D16" s="368">
        <v>2278410</v>
      </c>
      <c r="E16" s="368">
        <v>11499074</v>
      </c>
      <c r="F16" s="368">
        <v>77317</v>
      </c>
      <c r="G16" s="368">
        <v>8567</v>
      </c>
      <c r="H16" s="368">
        <v>48</v>
      </c>
      <c r="I16" s="368">
        <v>43780</v>
      </c>
      <c r="J16" s="368">
        <v>52395</v>
      </c>
      <c r="K16" s="368">
        <v>11780</v>
      </c>
      <c r="L16" s="368">
        <v>26173</v>
      </c>
      <c r="M16" s="369">
        <v>167665</v>
      </c>
      <c r="N16" s="480"/>
      <c r="O16" s="481"/>
      <c r="P16" s="484" t="s">
        <v>50</v>
      </c>
      <c r="Q16" s="368">
        <v>37</v>
      </c>
      <c r="R16" s="368">
        <v>19400</v>
      </c>
      <c r="S16" s="368">
        <v>19437</v>
      </c>
      <c r="T16" s="368">
        <v>0</v>
      </c>
      <c r="U16" s="368">
        <v>0</v>
      </c>
      <c r="V16" s="368">
        <v>0</v>
      </c>
      <c r="W16" s="368">
        <v>0</v>
      </c>
      <c r="X16" s="368">
        <v>0</v>
      </c>
      <c r="Y16" s="368">
        <v>68662</v>
      </c>
      <c r="Z16" s="371">
        <v>255764</v>
      </c>
      <c r="AA16" s="480"/>
      <c r="AB16" s="481"/>
      <c r="AC16" s="484" t="s">
        <v>50</v>
      </c>
      <c r="AD16" s="368">
        <v>84600</v>
      </c>
      <c r="AE16" s="368">
        <v>0</v>
      </c>
      <c r="AF16" s="368">
        <v>84600</v>
      </c>
      <c r="AG16" s="368">
        <v>171164</v>
      </c>
      <c r="AH16" s="368">
        <v>21</v>
      </c>
      <c r="AI16" s="371">
        <v>0</v>
      </c>
      <c r="AJ16" s="480"/>
      <c r="AK16" s="481"/>
      <c r="AL16" s="487" t="s">
        <v>50</v>
      </c>
      <c r="AM16" s="368">
        <v>18150</v>
      </c>
      <c r="AN16" s="368">
        <v>7871</v>
      </c>
      <c r="AO16" s="368">
        <v>26021</v>
      </c>
      <c r="AP16" s="368">
        <v>82794193</v>
      </c>
      <c r="AQ16" s="368">
        <v>2577299</v>
      </c>
      <c r="AR16" s="368">
        <v>2020</v>
      </c>
      <c r="AS16" s="368">
        <v>1358697</v>
      </c>
      <c r="AT16" s="368">
        <v>416457</v>
      </c>
      <c r="AU16" s="368">
        <v>84103</v>
      </c>
      <c r="AV16" s="368">
        <v>48580</v>
      </c>
      <c r="AW16" s="368">
        <v>87281349</v>
      </c>
      <c r="AX16" s="368">
        <v>33280698</v>
      </c>
      <c r="AY16" s="368">
        <v>49551797</v>
      </c>
      <c r="AZ16" s="368">
        <v>2548732</v>
      </c>
      <c r="BA16" s="369">
        <v>2018</v>
      </c>
      <c r="BB16" s="481"/>
      <c r="BC16" s="487" t="s">
        <v>50</v>
      </c>
      <c r="BD16" s="368">
        <v>1358040</v>
      </c>
      <c r="BE16" s="368">
        <v>410973</v>
      </c>
      <c r="BF16" s="368">
        <v>84021</v>
      </c>
      <c r="BG16" s="368">
        <v>45070</v>
      </c>
      <c r="BH16" s="368">
        <v>54000651</v>
      </c>
      <c r="BI16" s="368">
        <v>1980971</v>
      </c>
      <c r="BJ16" s="368">
        <v>50449</v>
      </c>
      <c r="BK16" s="368">
        <v>73</v>
      </c>
      <c r="BL16" s="368">
        <v>27161</v>
      </c>
      <c r="BM16" s="368">
        <v>8219</v>
      </c>
      <c r="BN16" s="371">
        <v>1680</v>
      </c>
      <c r="BO16" s="368">
        <v>901</v>
      </c>
      <c r="BP16" s="369">
        <v>2069454</v>
      </c>
      <c r="BQ16" s="480"/>
      <c r="BR16" s="481"/>
      <c r="BS16" s="487" t="s">
        <v>50</v>
      </c>
      <c r="BT16" s="368">
        <v>34186</v>
      </c>
      <c r="BU16" s="368">
        <v>1823</v>
      </c>
      <c r="BV16" s="368">
        <v>37582</v>
      </c>
      <c r="BW16" s="368">
        <v>120935</v>
      </c>
      <c r="BX16" s="368">
        <v>59</v>
      </c>
      <c r="BY16" s="368">
        <v>194585</v>
      </c>
      <c r="BZ16" s="368">
        <v>87</v>
      </c>
      <c r="CA16" s="368">
        <v>3988</v>
      </c>
      <c r="CB16" s="368">
        <v>3091</v>
      </c>
      <c r="CC16" s="368">
        <v>92</v>
      </c>
      <c r="CD16" s="368">
        <v>127</v>
      </c>
      <c r="CE16" s="368">
        <v>1715713</v>
      </c>
      <c r="CF16" s="368">
        <v>151771</v>
      </c>
      <c r="CG16" s="371">
        <v>1867484</v>
      </c>
      <c r="CH16" s="480"/>
      <c r="CI16" s="481"/>
      <c r="CJ16" s="487" t="s">
        <v>50</v>
      </c>
      <c r="CK16" s="368">
        <v>667</v>
      </c>
      <c r="CL16" s="368">
        <v>0</v>
      </c>
      <c r="CM16" s="368">
        <v>667</v>
      </c>
      <c r="CN16" s="368">
        <v>7090131</v>
      </c>
      <c r="CO16" s="368">
        <v>151050</v>
      </c>
      <c r="CP16" s="368">
        <v>0</v>
      </c>
      <c r="CQ16" s="368">
        <v>0</v>
      </c>
      <c r="CR16" s="368">
        <v>15944</v>
      </c>
      <c r="CS16" s="368">
        <v>6313</v>
      </c>
      <c r="CT16" s="368">
        <v>2229</v>
      </c>
      <c r="CU16" s="368">
        <v>7265667</v>
      </c>
      <c r="CV16" s="368">
        <v>1571928</v>
      </c>
      <c r="CW16" s="368">
        <v>5518222</v>
      </c>
      <c r="CX16" s="368">
        <v>151044</v>
      </c>
      <c r="CY16" s="369">
        <v>0</v>
      </c>
      <c r="CZ16" s="481"/>
      <c r="DA16" s="487" t="s">
        <v>50</v>
      </c>
      <c r="DB16" s="368">
        <v>0</v>
      </c>
      <c r="DC16" s="368">
        <v>15939</v>
      </c>
      <c r="DD16" s="368">
        <v>6306</v>
      </c>
      <c r="DE16" s="368">
        <v>2228</v>
      </c>
      <c r="DF16" s="368">
        <v>5693739</v>
      </c>
      <c r="DG16" s="368">
        <v>220701</v>
      </c>
      <c r="DH16" s="368">
        <v>3020</v>
      </c>
      <c r="DI16" s="368">
        <v>0</v>
      </c>
      <c r="DJ16" s="368">
        <v>0</v>
      </c>
      <c r="DK16" s="368">
        <v>319</v>
      </c>
      <c r="DL16" s="371">
        <v>126</v>
      </c>
      <c r="DM16" s="368">
        <v>45</v>
      </c>
      <c r="DN16" s="369">
        <v>224211</v>
      </c>
      <c r="DO16" s="480"/>
      <c r="DP16" s="481"/>
      <c r="DQ16" s="484" t="s">
        <v>50</v>
      </c>
      <c r="DR16" s="368">
        <v>664</v>
      </c>
      <c r="DS16" s="368">
        <v>183</v>
      </c>
      <c r="DT16" s="368">
        <v>0</v>
      </c>
      <c r="DU16" s="368">
        <v>22948</v>
      </c>
      <c r="DV16" s="368">
        <v>32</v>
      </c>
      <c r="DW16" s="368">
        <v>23827</v>
      </c>
      <c r="DX16" s="368">
        <v>0</v>
      </c>
      <c r="DY16" s="368">
        <v>149</v>
      </c>
      <c r="DZ16" s="368">
        <v>449</v>
      </c>
      <c r="EA16" s="368">
        <v>704</v>
      </c>
      <c r="EB16" s="368">
        <v>0</v>
      </c>
      <c r="EC16" s="368">
        <v>199082</v>
      </c>
      <c r="ED16" s="368">
        <v>0</v>
      </c>
      <c r="EE16" s="369">
        <v>199082</v>
      </c>
      <c r="EF16" s="480"/>
      <c r="EG16" s="481"/>
      <c r="EH16" s="487" t="s">
        <v>50</v>
      </c>
      <c r="EI16" s="368">
        <v>423</v>
      </c>
      <c r="EJ16" s="368">
        <v>0</v>
      </c>
      <c r="EK16" s="368">
        <v>423</v>
      </c>
      <c r="EL16" s="368">
        <v>6677467</v>
      </c>
      <c r="EM16" s="368">
        <v>607065</v>
      </c>
      <c r="EN16" s="368">
        <v>0</v>
      </c>
      <c r="EO16" s="368">
        <v>57959</v>
      </c>
      <c r="EP16" s="368">
        <v>9118</v>
      </c>
      <c r="EQ16" s="368">
        <v>1919</v>
      </c>
      <c r="ER16" s="368">
        <v>6096</v>
      </c>
      <c r="ES16" s="368">
        <v>7359624</v>
      </c>
      <c r="ET16" s="368">
        <v>1050802</v>
      </c>
      <c r="EU16" s="368">
        <v>5626677</v>
      </c>
      <c r="EV16" s="368">
        <v>607062</v>
      </c>
      <c r="EW16" s="369">
        <v>0</v>
      </c>
      <c r="EX16" s="481"/>
      <c r="EY16" s="484" t="s">
        <v>50</v>
      </c>
      <c r="EZ16" s="368">
        <v>57958</v>
      </c>
      <c r="FA16" s="368">
        <v>9114</v>
      </c>
      <c r="FB16" s="368">
        <v>1916</v>
      </c>
      <c r="FC16" s="368">
        <v>6095</v>
      </c>
      <c r="FD16" s="368">
        <v>6308822</v>
      </c>
      <c r="FE16" s="368">
        <v>225049</v>
      </c>
      <c r="FF16" s="368">
        <v>12137</v>
      </c>
      <c r="FG16" s="368">
        <v>0</v>
      </c>
      <c r="FH16" s="368">
        <v>1159</v>
      </c>
      <c r="FI16" s="368">
        <v>183</v>
      </c>
      <c r="FJ16" s="371">
        <v>39</v>
      </c>
      <c r="FK16" s="368">
        <v>122</v>
      </c>
      <c r="FL16" s="369">
        <v>238689</v>
      </c>
      <c r="FM16" s="481"/>
      <c r="FN16" s="484" t="s">
        <v>50</v>
      </c>
      <c r="FO16" s="368">
        <v>416</v>
      </c>
      <c r="FP16" s="368">
        <v>572</v>
      </c>
      <c r="FQ16" s="368">
        <v>0</v>
      </c>
      <c r="FR16" s="368">
        <v>27278</v>
      </c>
      <c r="FS16" s="368">
        <v>0</v>
      </c>
      <c r="FT16" s="368">
        <v>28266</v>
      </c>
      <c r="FU16" s="368">
        <v>0</v>
      </c>
      <c r="FV16" s="368">
        <v>342</v>
      </c>
      <c r="FW16" s="368">
        <v>347</v>
      </c>
      <c r="FX16" s="368">
        <v>484</v>
      </c>
      <c r="FY16" s="368">
        <v>0</v>
      </c>
      <c r="FZ16" s="368">
        <v>209250</v>
      </c>
      <c r="GA16" s="368">
        <v>0</v>
      </c>
      <c r="GB16" s="369">
        <v>209250</v>
      </c>
      <c r="GC16" s="480"/>
      <c r="GD16" s="481"/>
      <c r="GE16" s="487" t="s">
        <v>50</v>
      </c>
      <c r="GF16" s="368">
        <v>95</v>
      </c>
      <c r="GG16" s="368">
        <v>0</v>
      </c>
      <c r="GH16" s="368">
        <v>95</v>
      </c>
      <c r="GI16" s="368">
        <v>2955138</v>
      </c>
      <c r="GJ16" s="368">
        <v>45225</v>
      </c>
      <c r="GK16" s="368">
        <v>555</v>
      </c>
      <c r="GL16" s="368">
        <v>1059139</v>
      </c>
      <c r="GM16" s="368">
        <v>478416</v>
      </c>
      <c r="GN16" s="368">
        <v>7961</v>
      </c>
      <c r="GO16" s="368">
        <v>0</v>
      </c>
      <c r="GP16" s="368">
        <v>4546434</v>
      </c>
      <c r="GQ16" s="368">
        <v>219275</v>
      </c>
      <c r="GR16" s="368">
        <v>2735877</v>
      </c>
      <c r="GS16" s="368">
        <v>45224</v>
      </c>
      <c r="GT16" s="369">
        <v>554</v>
      </c>
      <c r="GU16" s="481"/>
      <c r="GV16" s="484" t="s">
        <v>50</v>
      </c>
      <c r="GW16" s="368">
        <v>1059138</v>
      </c>
      <c r="GX16" s="368">
        <v>478409</v>
      </c>
      <c r="GY16" s="368">
        <v>7957</v>
      </c>
      <c r="GZ16" s="368">
        <v>0</v>
      </c>
      <c r="HA16" s="368">
        <v>4327159</v>
      </c>
      <c r="HB16" s="368">
        <v>109433</v>
      </c>
      <c r="HC16" s="368">
        <v>903</v>
      </c>
      <c r="HD16" s="368">
        <v>20</v>
      </c>
      <c r="HE16" s="368">
        <v>21183</v>
      </c>
      <c r="HF16" s="368">
        <v>9568</v>
      </c>
      <c r="HG16" s="371">
        <v>159</v>
      </c>
      <c r="HH16" s="368">
        <v>0</v>
      </c>
      <c r="HI16" s="369">
        <v>141266</v>
      </c>
      <c r="HJ16" s="481"/>
      <c r="HK16" s="484" t="s">
        <v>50</v>
      </c>
      <c r="HL16" s="368">
        <v>20</v>
      </c>
      <c r="HM16" s="368">
        <v>254</v>
      </c>
      <c r="HN16" s="368">
        <v>0</v>
      </c>
      <c r="HO16" s="368">
        <v>13992</v>
      </c>
      <c r="HP16" s="368">
        <v>0</v>
      </c>
      <c r="HQ16" s="368">
        <v>14266</v>
      </c>
      <c r="HR16" s="368">
        <v>0</v>
      </c>
      <c r="HS16" s="368">
        <v>184</v>
      </c>
      <c r="HT16" s="368">
        <v>1019</v>
      </c>
      <c r="HU16" s="368">
        <v>0</v>
      </c>
      <c r="HV16" s="368">
        <v>0</v>
      </c>
      <c r="HW16" s="368">
        <v>125797</v>
      </c>
      <c r="HX16" s="368">
        <v>0</v>
      </c>
      <c r="HY16" s="369">
        <v>125797</v>
      </c>
      <c r="HZ16" s="480"/>
      <c r="IA16" s="481"/>
      <c r="IB16" s="487" t="s">
        <v>50</v>
      </c>
      <c r="IC16" s="368">
        <v>20</v>
      </c>
      <c r="ID16" s="368">
        <v>0</v>
      </c>
      <c r="IE16" s="368">
        <v>20</v>
      </c>
      <c r="IF16" s="368">
        <v>1350432</v>
      </c>
      <c r="IG16" s="368">
        <v>276062</v>
      </c>
      <c r="IH16" s="368">
        <v>0</v>
      </c>
      <c r="II16" s="368">
        <v>1919059</v>
      </c>
      <c r="IJ16" s="368">
        <v>62508</v>
      </c>
      <c r="IK16" s="368">
        <v>48415</v>
      </c>
      <c r="IL16" s="368">
        <v>0</v>
      </c>
      <c r="IM16" s="368">
        <v>3656476</v>
      </c>
      <c r="IN16" s="368">
        <v>47450</v>
      </c>
      <c r="IO16" s="368">
        <v>1302986</v>
      </c>
      <c r="IP16" s="368">
        <v>276062</v>
      </c>
      <c r="IQ16" s="369">
        <v>0</v>
      </c>
      <c r="IR16" s="481"/>
      <c r="IS16" s="484" t="s">
        <v>50</v>
      </c>
      <c r="IT16" s="368">
        <v>1919058</v>
      </c>
      <c r="IU16" s="368">
        <v>62507</v>
      </c>
      <c r="IV16" s="368">
        <v>48413</v>
      </c>
      <c r="IW16" s="368">
        <v>0</v>
      </c>
      <c r="IX16" s="368">
        <v>3609026</v>
      </c>
      <c r="IY16" s="368">
        <v>52119</v>
      </c>
      <c r="IZ16" s="368">
        <v>5522</v>
      </c>
      <c r="JA16" s="368">
        <v>0</v>
      </c>
      <c r="JB16" s="368">
        <v>38381</v>
      </c>
      <c r="JC16" s="368">
        <v>1250</v>
      </c>
      <c r="JD16" s="371">
        <v>968</v>
      </c>
      <c r="JE16" s="368">
        <v>0</v>
      </c>
      <c r="JF16" s="369">
        <v>98240</v>
      </c>
      <c r="JG16" s="481"/>
      <c r="JH16" s="484" t="s">
        <v>50</v>
      </c>
      <c r="JI16" s="368">
        <v>0</v>
      </c>
      <c r="JJ16" s="368">
        <v>676</v>
      </c>
      <c r="JK16" s="368">
        <v>0</v>
      </c>
      <c r="JL16" s="368">
        <v>7165</v>
      </c>
      <c r="JM16" s="368">
        <v>0</v>
      </c>
      <c r="JN16" s="368">
        <v>7841</v>
      </c>
      <c r="JO16" s="368">
        <v>0</v>
      </c>
      <c r="JP16" s="368">
        <v>928</v>
      </c>
      <c r="JQ16" s="368">
        <v>1422</v>
      </c>
      <c r="JR16" s="368">
        <v>0</v>
      </c>
      <c r="JS16" s="368">
        <v>0</v>
      </c>
      <c r="JT16" s="368">
        <v>88049</v>
      </c>
      <c r="JU16" s="368">
        <v>0</v>
      </c>
      <c r="JV16" s="369">
        <v>88049</v>
      </c>
      <c r="JW16" s="480"/>
      <c r="JX16" s="481"/>
      <c r="JY16" s="487" t="s">
        <v>50</v>
      </c>
      <c r="JZ16" s="368">
        <v>3</v>
      </c>
      <c r="KA16" s="368">
        <v>0</v>
      </c>
      <c r="KB16" s="368">
        <v>3</v>
      </c>
      <c r="KC16" s="368">
        <v>558824</v>
      </c>
      <c r="KD16" s="368">
        <v>0</v>
      </c>
      <c r="KE16" s="368">
        <v>0</v>
      </c>
      <c r="KF16" s="368">
        <v>0</v>
      </c>
      <c r="KG16" s="368">
        <v>21169</v>
      </c>
      <c r="KH16" s="368">
        <v>0</v>
      </c>
      <c r="KI16" s="368">
        <v>0</v>
      </c>
      <c r="KJ16" s="368">
        <v>579993</v>
      </c>
      <c r="KK16" s="368">
        <v>3959</v>
      </c>
      <c r="KL16" s="368">
        <v>554866</v>
      </c>
      <c r="KM16" s="368">
        <v>0</v>
      </c>
      <c r="KN16" s="369">
        <v>0</v>
      </c>
      <c r="KO16" s="481"/>
      <c r="KP16" s="484" t="s">
        <v>50</v>
      </c>
      <c r="KQ16" s="368">
        <v>0</v>
      </c>
      <c r="KR16" s="368">
        <v>21168</v>
      </c>
      <c r="KS16" s="368">
        <v>0</v>
      </c>
      <c r="KT16" s="368">
        <v>0</v>
      </c>
      <c r="KU16" s="368">
        <v>576034</v>
      </c>
      <c r="KV16" s="368">
        <v>22194</v>
      </c>
      <c r="KW16" s="368">
        <v>0</v>
      </c>
      <c r="KX16" s="368">
        <v>0</v>
      </c>
      <c r="KY16" s="368">
        <v>0</v>
      </c>
      <c r="KZ16" s="368">
        <v>424</v>
      </c>
      <c r="LA16" s="371">
        <v>0</v>
      </c>
      <c r="LB16" s="368">
        <v>0</v>
      </c>
      <c r="LC16" s="369">
        <v>22618</v>
      </c>
      <c r="LD16" s="481"/>
      <c r="LE16" s="484" t="s">
        <v>50</v>
      </c>
      <c r="LF16" s="370">
        <v>0</v>
      </c>
      <c r="LG16" s="368">
        <v>1126</v>
      </c>
      <c r="LH16" s="368">
        <v>0</v>
      </c>
      <c r="LI16" s="368">
        <v>1133</v>
      </c>
      <c r="LJ16" s="368">
        <v>0</v>
      </c>
      <c r="LK16" s="368">
        <v>2259</v>
      </c>
      <c r="LL16" s="368">
        <v>0</v>
      </c>
      <c r="LM16" s="368">
        <v>0</v>
      </c>
      <c r="LN16" s="368">
        <v>0</v>
      </c>
      <c r="LO16" s="368">
        <v>0</v>
      </c>
      <c r="LP16" s="368">
        <v>0</v>
      </c>
      <c r="LQ16" s="368">
        <v>20359</v>
      </c>
      <c r="LR16" s="368">
        <v>0</v>
      </c>
      <c r="LS16" s="371">
        <v>20359</v>
      </c>
      <c r="LT16" s="480"/>
      <c r="LU16" s="481"/>
      <c r="LV16" s="484" t="s">
        <v>50</v>
      </c>
      <c r="LW16" s="368">
        <v>19358</v>
      </c>
      <c r="LX16" s="368">
        <v>7871</v>
      </c>
      <c r="LY16" s="368">
        <v>27229</v>
      </c>
      <c r="LZ16" s="368">
        <v>101426185</v>
      </c>
      <c r="MA16" s="368">
        <v>3656701</v>
      </c>
      <c r="MB16" s="368">
        <v>2575</v>
      </c>
      <c r="MC16" s="368">
        <v>4394854</v>
      </c>
      <c r="MD16" s="368">
        <v>1003612</v>
      </c>
      <c r="ME16" s="368">
        <v>148711</v>
      </c>
      <c r="MF16" s="368">
        <v>56905</v>
      </c>
      <c r="MG16" s="368">
        <v>110689543</v>
      </c>
      <c r="MH16" s="368">
        <v>36174112</v>
      </c>
      <c r="MI16" s="368">
        <v>65290425</v>
      </c>
      <c r="MJ16" s="368">
        <v>3628124</v>
      </c>
      <c r="MK16" s="371">
        <v>2572</v>
      </c>
      <c r="ML16" s="480"/>
      <c r="MM16" s="481"/>
      <c r="MN16" s="484" t="s">
        <v>50</v>
      </c>
      <c r="MO16" s="368">
        <v>4394194</v>
      </c>
      <c r="MP16" s="368">
        <v>998110</v>
      </c>
      <c r="MQ16" s="368">
        <v>148613</v>
      </c>
      <c r="MR16" s="368">
        <v>53393</v>
      </c>
      <c r="MS16" s="368">
        <v>74515431</v>
      </c>
      <c r="MT16" s="368">
        <v>2610467</v>
      </c>
      <c r="MU16" s="368">
        <v>72031</v>
      </c>
      <c r="MV16" s="368">
        <v>93</v>
      </c>
      <c r="MW16" s="368">
        <v>87884</v>
      </c>
      <c r="MX16" s="368">
        <v>19963</v>
      </c>
      <c r="MY16" s="371">
        <v>2972</v>
      </c>
      <c r="MZ16" s="368">
        <v>1068</v>
      </c>
      <c r="NA16" s="369">
        <v>2794478</v>
      </c>
      <c r="NB16" s="484" t="s">
        <v>50</v>
      </c>
      <c r="NC16" s="368">
        <v>35286</v>
      </c>
      <c r="ND16" s="368">
        <v>4634</v>
      </c>
      <c r="NE16" s="368">
        <v>37582</v>
      </c>
      <c r="NF16" s="368">
        <v>193451</v>
      </c>
      <c r="NG16" s="368">
        <v>91</v>
      </c>
      <c r="NH16" s="368">
        <v>271044</v>
      </c>
      <c r="NI16" s="368">
        <v>87</v>
      </c>
      <c r="NJ16" s="368">
        <v>5591</v>
      </c>
      <c r="NK16" s="368">
        <v>6328</v>
      </c>
      <c r="NL16" s="368">
        <v>1280</v>
      </c>
      <c r="NM16" s="368">
        <v>127</v>
      </c>
      <c r="NN16" s="368">
        <v>2358250</v>
      </c>
      <c r="NO16" s="368">
        <v>151771</v>
      </c>
      <c r="NP16" s="369">
        <v>2510021</v>
      </c>
    </row>
    <row r="17" spans="2:380" s="486" customFormat="1" ht="24.75" customHeight="1" x14ac:dyDescent="0.15">
      <c r="B17" s="484" t="s">
        <v>51</v>
      </c>
      <c r="C17" s="368">
        <v>12987710</v>
      </c>
      <c r="D17" s="368">
        <v>3537985</v>
      </c>
      <c r="E17" s="368">
        <v>16525695</v>
      </c>
      <c r="F17" s="368">
        <v>93881</v>
      </c>
      <c r="G17" s="368">
        <v>7016</v>
      </c>
      <c r="H17" s="368">
        <v>1132</v>
      </c>
      <c r="I17" s="368">
        <v>46450</v>
      </c>
      <c r="J17" s="368">
        <v>54598</v>
      </c>
      <c r="K17" s="368">
        <v>6228</v>
      </c>
      <c r="L17" s="368">
        <v>26349</v>
      </c>
      <c r="M17" s="369">
        <v>181056</v>
      </c>
      <c r="N17" s="480"/>
      <c r="O17" s="481"/>
      <c r="P17" s="484" t="s">
        <v>51</v>
      </c>
      <c r="Q17" s="368">
        <v>127</v>
      </c>
      <c r="R17" s="368">
        <v>73349</v>
      </c>
      <c r="S17" s="368">
        <v>73476</v>
      </c>
      <c r="T17" s="368">
        <v>0</v>
      </c>
      <c r="U17" s="368">
        <v>0</v>
      </c>
      <c r="V17" s="368">
        <v>0</v>
      </c>
      <c r="W17" s="368">
        <v>0</v>
      </c>
      <c r="X17" s="368">
        <v>0</v>
      </c>
      <c r="Y17" s="368">
        <v>69600</v>
      </c>
      <c r="Z17" s="371">
        <v>324132</v>
      </c>
      <c r="AA17" s="480"/>
      <c r="AB17" s="481"/>
      <c r="AC17" s="484" t="s">
        <v>51</v>
      </c>
      <c r="AD17" s="368">
        <v>125712</v>
      </c>
      <c r="AE17" s="368">
        <v>0</v>
      </c>
      <c r="AF17" s="368">
        <v>125712</v>
      </c>
      <c r="AG17" s="368">
        <v>198420</v>
      </c>
      <c r="AH17" s="368">
        <v>22</v>
      </c>
      <c r="AI17" s="371">
        <v>0</v>
      </c>
      <c r="AJ17" s="480"/>
      <c r="AK17" s="481"/>
      <c r="AL17" s="487" t="s">
        <v>51</v>
      </c>
      <c r="AM17" s="368">
        <v>27346</v>
      </c>
      <c r="AN17" s="368">
        <v>11309</v>
      </c>
      <c r="AO17" s="368">
        <v>38655</v>
      </c>
      <c r="AP17" s="368">
        <v>126154164</v>
      </c>
      <c r="AQ17" s="368">
        <v>6341443</v>
      </c>
      <c r="AR17" s="368">
        <v>15275</v>
      </c>
      <c r="AS17" s="368">
        <v>543268</v>
      </c>
      <c r="AT17" s="368">
        <v>783452</v>
      </c>
      <c r="AU17" s="368">
        <v>75059</v>
      </c>
      <c r="AV17" s="368">
        <v>84674</v>
      </c>
      <c r="AW17" s="368">
        <v>133997335</v>
      </c>
      <c r="AX17" s="368">
        <v>49949830</v>
      </c>
      <c r="AY17" s="368">
        <v>76264263</v>
      </c>
      <c r="AZ17" s="368">
        <v>6300936</v>
      </c>
      <c r="BA17" s="369">
        <v>14061</v>
      </c>
      <c r="BB17" s="481"/>
      <c r="BC17" s="487" t="s">
        <v>51</v>
      </c>
      <c r="BD17" s="368">
        <v>539889</v>
      </c>
      <c r="BE17" s="368">
        <v>773176</v>
      </c>
      <c r="BF17" s="368">
        <v>74924</v>
      </c>
      <c r="BG17" s="368">
        <v>80256</v>
      </c>
      <c r="BH17" s="368">
        <v>84047505</v>
      </c>
      <c r="BI17" s="368">
        <v>3048928</v>
      </c>
      <c r="BJ17" s="368">
        <v>125108</v>
      </c>
      <c r="BK17" s="368">
        <v>466</v>
      </c>
      <c r="BL17" s="368">
        <v>10798</v>
      </c>
      <c r="BM17" s="368">
        <v>15464</v>
      </c>
      <c r="BN17" s="371">
        <v>1498</v>
      </c>
      <c r="BO17" s="368">
        <v>1605</v>
      </c>
      <c r="BP17" s="369">
        <v>3203867</v>
      </c>
      <c r="BQ17" s="480"/>
      <c r="BR17" s="481"/>
      <c r="BS17" s="487" t="s">
        <v>51</v>
      </c>
      <c r="BT17" s="368">
        <v>50241</v>
      </c>
      <c r="BU17" s="368">
        <v>3188</v>
      </c>
      <c r="BV17" s="368">
        <v>51311</v>
      </c>
      <c r="BW17" s="368">
        <v>196934</v>
      </c>
      <c r="BX17" s="368">
        <v>87</v>
      </c>
      <c r="BY17" s="368">
        <v>301761</v>
      </c>
      <c r="BZ17" s="368">
        <v>180</v>
      </c>
      <c r="CA17" s="368">
        <v>6190</v>
      </c>
      <c r="CB17" s="368">
        <v>8526</v>
      </c>
      <c r="CC17" s="368">
        <v>152</v>
      </c>
      <c r="CD17" s="368">
        <v>0</v>
      </c>
      <c r="CE17" s="368">
        <v>2666655</v>
      </c>
      <c r="CF17" s="368">
        <v>220403</v>
      </c>
      <c r="CG17" s="371">
        <v>2887058</v>
      </c>
      <c r="CH17" s="480"/>
      <c r="CI17" s="481"/>
      <c r="CJ17" s="487" t="s">
        <v>51</v>
      </c>
      <c r="CK17" s="368">
        <v>1148</v>
      </c>
      <c r="CL17" s="368">
        <v>0</v>
      </c>
      <c r="CM17" s="368">
        <v>1148</v>
      </c>
      <c r="CN17" s="368">
        <v>12180923</v>
      </c>
      <c r="CO17" s="368">
        <v>75436</v>
      </c>
      <c r="CP17" s="368">
        <v>0</v>
      </c>
      <c r="CQ17" s="368">
        <v>55202</v>
      </c>
      <c r="CR17" s="368">
        <v>55567</v>
      </c>
      <c r="CS17" s="368">
        <v>12869</v>
      </c>
      <c r="CT17" s="368">
        <v>7930</v>
      </c>
      <c r="CU17" s="368">
        <v>12387927</v>
      </c>
      <c r="CV17" s="368">
        <v>2698768</v>
      </c>
      <c r="CW17" s="368">
        <v>9482183</v>
      </c>
      <c r="CX17" s="368">
        <v>75430</v>
      </c>
      <c r="CY17" s="369">
        <v>0</v>
      </c>
      <c r="CZ17" s="481"/>
      <c r="DA17" s="487" t="s">
        <v>51</v>
      </c>
      <c r="DB17" s="368">
        <v>55200</v>
      </c>
      <c r="DC17" s="368">
        <v>55558</v>
      </c>
      <c r="DD17" s="368">
        <v>12858</v>
      </c>
      <c r="DE17" s="368">
        <v>7930</v>
      </c>
      <c r="DF17" s="368">
        <v>9689159</v>
      </c>
      <c r="DG17" s="368">
        <v>379232</v>
      </c>
      <c r="DH17" s="368">
        <v>1507</v>
      </c>
      <c r="DI17" s="368">
        <v>0</v>
      </c>
      <c r="DJ17" s="368">
        <v>1104</v>
      </c>
      <c r="DK17" s="368">
        <v>1111</v>
      </c>
      <c r="DL17" s="371">
        <v>257</v>
      </c>
      <c r="DM17" s="368">
        <v>159</v>
      </c>
      <c r="DN17" s="369">
        <v>383370</v>
      </c>
      <c r="DO17" s="480"/>
      <c r="DP17" s="481"/>
      <c r="DQ17" s="484" t="s">
        <v>51</v>
      </c>
      <c r="DR17" s="368">
        <v>1142</v>
      </c>
      <c r="DS17" s="368">
        <v>659</v>
      </c>
      <c r="DT17" s="368">
        <v>0</v>
      </c>
      <c r="DU17" s="368">
        <v>40147</v>
      </c>
      <c r="DV17" s="368">
        <v>22</v>
      </c>
      <c r="DW17" s="368">
        <v>41970</v>
      </c>
      <c r="DX17" s="368">
        <v>0</v>
      </c>
      <c r="DY17" s="368">
        <v>875</v>
      </c>
      <c r="DZ17" s="368">
        <v>560</v>
      </c>
      <c r="EA17" s="368">
        <v>1360</v>
      </c>
      <c r="EB17" s="368">
        <v>0</v>
      </c>
      <c r="EC17" s="368">
        <v>338605</v>
      </c>
      <c r="ED17" s="368">
        <v>0</v>
      </c>
      <c r="EE17" s="369">
        <v>338605</v>
      </c>
      <c r="EF17" s="480"/>
      <c r="EG17" s="481"/>
      <c r="EH17" s="487" t="s">
        <v>51</v>
      </c>
      <c r="EI17" s="368">
        <v>694</v>
      </c>
      <c r="EJ17" s="368">
        <v>0</v>
      </c>
      <c r="EK17" s="368">
        <v>694</v>
      </c>
      <c r="EL17" s="368">
        <v>10921983</v>
      </c>
      <c r="EM17" s="368">
        <v>262857</v>
      </c>
      <c r="EN17" s="368">
        <v>0</v>
      </c>
      <c r="EO17" s="368">
        <v>48783</v>
      </c>
      <c r="EP17" s="368">
        <v>64859</v>
      </c>
      <c r="EQ17" s="368">
        <v>14096</v>
      </c>
      <c r="ER17" s="368">
        <v>944</v>
      </c>
      <c r="ES17" s="368">
        <v>11313522</v>
      </c>
      <c r="ET17" s="368">
        <v>1755927</v>
      </c>
      <c r="EU17" s="368">
        <v>9166081</v>
      </c>
      <c r="EV17" s="368">
        <v>262852</v>
      </c>
      <c r="EW17" s="369">
        <v>0</v>
      </c>
      <c r="EX17" s="481"/>
      <c r="EY17" s="484" t="s">
        <v>51</v>
      </c>
      <c r="EZ17" s="368">
        <v>48781</v>
      </c>
      <c r="FA17" s="368">
        <v>64852</v>
      </c>
      <c r="FB17" s="368">
        <v>14086</v>
      </c>
      <c r="FC17" s="368">
        <v>943</v>
      </c>
      <c r="FD17" s="368">
        <v>9557595</v>
      </c>
      <c r="FE17" s="368">
        <v>366616</v>
      </c>
      <c r="FF17" s="368">
        <v>5254</v>
      </c>
      <c r="FG17" s="368">
        <v>0</v>
      </c>
      <c r="FH17" s="368">
        <v>976</v>
      </c>
      <c r="FI17" s="368">
        <v>1296</v>
      </c>
      <c r="FJ17" s="371">
        <v>282</v>
      </c>
      <c r="FK17" s="368">
        <v>19</v>
      </c>
      <c r="FL17" s="369">
        <v>374443</v>
      </c>
      <c r="FM17" s="481"/>
      <c r="FN17" s="484" t="s">
        <v>51</v>
      </c>
      <c r="FO17" s="368">
        <v>684</v>
      </c>
      <c r="FP17" s="368">
        <v>855</v>
      </c>
      <c r="FQ17" s="368">
        <v>0</v>
      </c>
      <c r="FR17" s="368">
        <v>43224</v>
      </c>
      <c r="FS17" s="368">
        <v>0</v>
      </c>
      <c r="FT17" s="368">
        <v>44763</v>
      </c>
      <c r="FU17" s="368">
        <v>0</v>
      </c>
      <c r="FV17" s="368">
        <v>360</v>
      </c>
      <c r="FW17" s="368">
        <v>462</v>
      </c>
      <c r="FX17" s="368">
        <v>792</v>
      </c>
      <c r="FY17" s="368">
        <v>0</v>
      </c>
      <c r="FZ17" s="368">
        <v>328066</v>
      </c>
      <c r="GA17" s="368">
        <v>0</v>
      </c>
      <c r="GB17" s="369">
        <v>328066</v>
      </c>
      <c r="GC17" s="480"/>
      <c r="GD17" s="481"/>
      <c r="GE17" s="487" t="s">
        <v>51</v>
      </c>
      <c r="GF17" s="368">
        <v>187</v>
      </c>
      <c r="GG17" s="368">
        <v>0</v>
      </c>
      <c r="GH17" s="368">
        <v>187</v>
      </c>
      <c r="GI17" s="368">
        <v>5903024</v>
      </c>
      <c r="GJ17" s="368">
        <v>599273</v>
      </c>
      <c r="GK17" s="368">
        <v>23990</v>
      </c>
      <c r="GL17" s="368">
        <v>857</v>
      </c>
      <c r="GM17" s="368">
        <v>65087</v>
      </c>
      <c r="GN17" s="368">
        <v>10003</v>
      </c>
      <c r="GO17" s="368">
        <v>0</v>
      </c>
      <c r="GP17" s="368">
        <v>6602234</v>
      </c>
      <c r="GQ17" s="368">
        <v>455485</v>
      </c>
      <c r="GR17" s="368">
        <v>5447555</v>
      </c>
      <c r="GS17" s="368">
        <v>599270</v>
      </c>
      <c r="GT17" s="369">
        <v>23989</v>
      </c>
      <c r="GU17" s="481"/>
      <c r="GV17" s="484" t="s">
        <v>51</v>
      </c>
      <c r="GW17" s="368">
        <v>856</v>
      </c>
      <c r="GX17" s="368">
        <v>65080</v>
      </c>
      <c r="GY17" s="368">
        <v>9999</v>
      </c>
      <c r="GZ17" s="368">
        <v>0</v>
      </c>
      <c r="HA17" s="368">
        <v>6146749</v>
      </c>
      <c r="HB17" s="368">
        <v>217893</v>
      </c>
      <c r="HC17" s="368">
        <v>11985</v>
      </c>
      <c r="HD17" s="368">
        <v>863</v>
      </c>
      <c r="HE17" s="368">
        <v>17</v>
      </c>
      <c r="HF17" s="368">
        <v>1302</v>
      </c>
      <c r="HG17" s="371">
        <v>200</v>
      </c>
      <c r="HH17" s="368">
        <v>0</v>
      </c>
      <c r="HI17" s="369">
        <v>232260</v>
      </c>
      <c r="HJ17" s="481"/>
      <c r="HK17" s="484" t="s">
        <v>51</v>
      </c>
      <c r="HL17" s="368">
        <v>39</v>
      </c>
      <c r="HM17" s="368">
        <v>434</v>
      </c>
      <c r="HN17" s="368">
        <v>0</v>
      </c>
      <c r="HO17" s="368">
        <v>27000</v>
      </c>
      <c r="HP17" s="368">
        <v>0</v>
      </c>
      <c r="HQ17" s="368">
        <v>27473</v>
      </c>
      <c r="HR17" s="368">
        <v>0</v>
      </c>
      <c r="HS17" s="368">
        <v>329</v>
      </c>
      <c r="HT17" s="368">
        <v>340</v>
      </c>
      <c r="HU17" s="368">
        <v>0</v>
      </c>
      <c r="HV17" s="368">
        <v>0</v>
      </c>
      <c r="HW17" s="368">
        <v>204118</v>
      </c>
      <c r="HX17" s="368">
        <v>0</v>
      </c>
      <c r="HY17" s="369">
        <v>204118</v>
      </c>
      <c r="HZ17" s="480"/>
      <c r="IA17" s="481"/>
      <c r="IB17" s="487" t="s">
        <v>51</v>
      </c>
      <c r="IC17" s="368">
        <v>27</v>
      </c>
      <c r="ID17" s="368">
        <v>0</v>
      </c>
      <c r="IE17" s="368">
        <v>27</v>
      </c>
      <c r="IF17" s="368">
        <v>1910419</v>
      </c>
      <c r="IG17" s="368">
        <v>0</v>
      </c>
      <c r="IH17" s="368">
        <v>0</v>
      </c>
      <c r="II17" s="368">
        <v>25553</v>
      </c>
      <c r="IJ17" s="368">
        <v>7699</v>
      </c>
      <c r="IK17" s="368">
        <v>31127</v>
      </c>
      <c r="IL17" s="368">
        <v>0</v>
      </c>
      <c r="IM17" s="368">
        <v>1974798</v>
      </c>
      <c r="IN17" s="368">
        <v>58932</v>
      </c>
      <c r="IO17" s="368">
        <v>1851490</v>
      </c>
      <c r="IP17" s="368">
        <v>0</v>
      </c>
      <c r="IQ17" s="369">
        <v>0</v>
      </c>
      <c r="IR17" s="481"/>
      <c r="IS17" s="484" t="s">
        <v>51</v>
      </c>
      <c r="IT17" s="368">
        <v>25552</v>
      </c>
      <c r="IU17" s="368">
        <v>7698</v>
      </c>
      <c r="IV17" s="368">
        <v>31126</v>
      </c>
      <c r="IW17" s="368">
        <v>0</v>
      </c>
      <c r="IX17" s="368">
        <v>1915866</v>
      </c>
      <c r="IY17" s="368">
        <v>74059</v>
      </c>
      <c r="IZ17" s="368">
        <v>0</v>
      </c>
      <c r="JA17" s="368">
        <v>0</v>
      </c>
      <c r="JB17" s="368">
        <v>511</v>
      </c>
      <c r="JC17" s="368">
        <v>154</v>
      </c>
      <c r="JD17" s="371">
        <v>623</v>
      </c>
      <c r="JE17" s="368">
        <v>0</v>
      </c>
      <c r="JF17" s="369">
        <v>75347</v>
      </c>
      <c r="JG17" s="481"/>
      <c r="JH17" s="484" t="s">
        <v>51</v>
      </c>
      <c r="JI17" s="368">
        <v>0</v>
      </c>
      <c r="JJ17" s="368">
        <v>826</v>
      </c>
      <c r="JK17" s="368">
        <v>0</v>
      </c>
      <c r="JL17" s="368">
        <v>6654</v>
      </c>
      <c r="JM17" s="368">
        <v>0</v>
      </c>
      <c r="JN17" s="368">
        <v>7480</v>
      </c>
      <c r="JO17" s="368">
        <v>0</v>
      </c>
      <c r="JP17" s="368">
        <v>633</v>
      </c>
      <c r="JQ17" s="368">
        <v>28</v>
      </c>
      <c r="JR17" s="368">
        <v>0</v>
      </c>
      <c r="JS17" s="368">
        <v>0</v>
      </c>
      <c r="JT17" s="368">
        <v>67206</v>
      </c>
      <c r="JU17" s="368">
        <v>0</v>
      </c>
      <c r="JV17" s="369">
        <v>67206</v>
      </c>
      <c r="JW17" s="480"/>
      <c r="JX17" s="481"/>
      <c r="JY17" s="487" t="s">
        <v>51</v>
      </c>
      <c r="JZ17" s="368">
        <v>5</v>
      </c>
      <c r="KA17" s="368">
        <v>0</v>
      </c>
      <c r="KB17" s="368">
        <v>5</v>
      </c>
      <c r="KC17" s="368">
        <v>877578</v>
      </c>
      <c r="KD17" s="368">
        <v>0</v>
      </c>
      <c r="KE17" s="368">
        <v>0</v>
      </c>
      <c r="KF17" s="368">
        <v>477660</v>
      </c>
      <c r="KG17" s="368">
        <v>7827</v>
      </c>
      <c r="KH17" s="368">
        <v>14744</v>
      </c>
      <c r="KI17" s="368">
        <v>0</v>
      </c>
      <c r="KJ17" s="368">
        <v>1377809</v>
      </c>
      <c r="KK17" s="368">
        <v>9550</v>
      </c>
      <c r="KL17" s="368">
        <v>868031</v>
      </c>
      <c r="KM17" s="368">
        <v>0</v>
      </c>
      <c r="KN17" s="369">
        <v>0</v>
      </c>
      <c r="KO17" s="481"/>
      <c r="KP17" s="484" t="s">
        <v>51</v>
      </c>
      <c r="KQ17" s="368">
        <v>477659</v>
      </c>
      <c r="KR17" s="368">
        <v>7826</v>
      </c>
      <c r="KS17" s="368">
        <v>14743</v>
      </c>
      <c r="KT17" s="368">
        <v>0</v>
      </c>
      <c r="KU17" s="368">
        <v>1368259</v>
      </c>
      <c r="KV17" s="368">
        <v>34720</v>
      </c>
      <c r="KW17" s="368">
        <v>0</v>
      </c>
      <c r="KX17" s="368">
        <v>0</v>
      </c>
      <c r="KY17" s="368">
        <v>9553</v>
      </c>
      <c r="KZ17" s="368">
        <v>157</v>
      </c>
      <c r="LA17" s="371">
        <v>295</v>
      </c>
      <c r="LB17" s="368">
        <v>0</v>
      </c>
      <c r="LC17" s="369">
        <v>44725</v>
      </c>
      <c r="LD17" s="481"/>
      <c r="LE17" s="484" t="s">
        <v>51</v>
      </c>
      <c r="LF17" s="370">
        <v>0</v>
      </c>
      <c r="LG17" s="368">
        <v>1438</v>
      </c>
      <c r="LH17" s="368">
        <v>0</v>
      </c>
      <c r="LI17" s="368">
        <v>1782</v>
      </c>
      <c r="LJ17" s="368">
        <v>0</v>
      </c>
      <c r="LK17" s="368">
        <v>3220</v>
      </c>
      <c r="LL17" s="368">
        <v>0</v>
      </c>
      <c r="LM17" s="368">
        <v>295</v>
      </c>
      <c r="LN17" s="368">
        <v>96</v>
      </c>
      <c r="LO17" s="368">
        <v>0</v>
      </c>
      <c r="LP17" s="368">
        <v>0</v>
      </c>
      <c r="LQ17" s="368">
        <v>41114</v>
      </c>
      <c r="LR17" s="368">
        <v>0</v>
      </c>
      <c r="LS17" s="371">
        <v>41114</v>
      </c>
      <c r="LT17" s="480"/>
      <c r="LU17" s="481"/>
      <c r="LV17" s="484" t="s">
        <v>51</v>
      </c>
      <c r="LW17" s="368">
        <v>29407</v>
      </c>
      <c r="LX17" s="368">
        <v>11309</v>
      </c>
      <c r="LY17" s="368">
        <v>40716</v>
      </c>
      <c r="LZ17" s="368">
        <v>157948091</v>
      </c>
      <c r="MA17" s="368">
        <v>7279009</v>
      </c>
      <c r="MB17" s="368">
        <v>39265</v>
      </c>
      <c r="MC17" s="368">
        <v>1151323</v>
      </c>
      <c r="MD17" s="368">
        <v>984491</v>
      </c>
      <c r="ME17" s="368">
        <v>157898</v>
      </c>
      <c r="MF17" s="368">
        <v>93548</v>
      </c>
      <c r="MG17" s="368">
        <v>167653625</v>
      </c>
      <c r="MH17" s="368">
        <v>54928492</v>
      </c>
      <c r="MI17" s="368">
        <v>103079603</v>
      </c>
      <c r="MJ17" s="368">
        <v>7238488</v>
      </c>
      <c r="MK17" s="371">
        <v>38050</v>
      </c>
      <c r="ML17" s="480"/>
      <c r="MM17" s="481"/>
      <c r="MN17" s="484" t="s">
        <v>51</v>
      </c>
      <c r="MO17" s="368">
        <v>1147937</v>
      </c>
      <c r="MP17" s="368">
        <v>974190</v>
      </c>
      <c r="MQ17" s="368">
        <v>157736</v>
      </c>
      <c r="MR17" s="368">
        <v>89129</v>
      </c>
      <c r="MS17" s="368">
        <v>112725133</v>
      </c>
      <c r="MT17" s="368">
        <v>4121448</v>
      </c>
      <c r="MU17" s="368">
        <v>143854</v>
      </c>
      <c r="MV17" s="368">
        <v>1329</v>
      </c>
      <c r="MW17" s="368">
        <v>22959</v>
      </c>
      <c r="MX17" s="368">
        <v>19484</v>
      </c>
      <c r="MY17" s="371">
        <v>3155</v>
      </c>
      <c r="MZ17" s="368">
        <v>1783</v>
      </c>
      <c r="NA17" s="369">
        <v>4314012</v>
      </c>
      <c r="NB17" s="484" t="s">
        <v>51</v>
      </c>
      <c r="NC17" s="368">
        <v>52106</v>
      </c>
      <c r="ND17" s="368">
        <v>7400</v>
      </c>
      <c r="NE17" s="368">
        <v>51311</v>
      </c>
      <c r="NF17" s="368">
        <v>315741</v>
      </c>
      <c r="NG17" s="368">
        <v>109</v>
      </c>
      <c r="NH17" s="368">
        <v>426667</v>
      </c>
      <c r="NI17" s="368">
        <v>180</v>
      </c>
      <c r="NJ17" s="368">
        <v>8682</v>
      </c>
      <c r="NK17" s="368">
        <v>10012</v>
      </c>
      <c r="NL17" s="368">
        <v>2304</v>
      </c>
      <c r="NM17" s="368">
        <v>0</v>
      </c>
      <c r="NN17" s="368">
        <v>3645764</v>
      </c>
      <c r="NO17" s="368">
        <v>220403</v>
      </c>
      <c r="NP17" s="369">
        <v>3866167</v>
      </c>
    </row>
    <row r="18" spans="2:380" s="486" customFormat="1" ht="24.75" customHeight="1" x14ac:dyDescent="0.15">
      <c r="B18" s="484" t="s">
        <v>52</v>
      </c>
      <c r="C18" s="368">
        <v>9764744</v>
      </c>
      <c r="D18" s="368">
        <v>2279857</v>
      </c>
      <c r="E18" s="368">
        <v>12044601</v>
      </c>
      <c r="F18" s="368">
        <v>71467</v>
      </c>
      <c r="G18" s="368">
        <v>7618</v>
      </c>
      <c r="H18" s="368">
        <v>0</v>
      </c>
      <c r="I18" s="368">
        <v>45015</v>
      </c>
      <c r="J18" s="368">
        <v>52633</v>
      </c>
      <c r="K18" s="368">
        <v>6175</v>
      </c>
      <c r="L18" s="368">
        <v>22708</v>
      </c>
      <c r="M18" s="369">
        <v>152983</v>
      </c>
      <c r="N18" s="480"/>
      <c r="O18" s="481"/>
      <c r="P18" s="484" t="s">
        <v>52</v>
      </c>
      <c r="Q18" s="368">
        <v>222</v>
      </c>
      <c r="R18" s="368">
        <v>50410</v>
      </c>
      <c r="S18" s="368">
        <v>50632</v>
      </c>
      <c r="T18" s="368">
        <v>0</v>
      </c>
      <c r="U18" s="368">
        <v>0</v>
      </c>
      <c r="V18" s="368">
        <v>0</v>
      </c>
      <c r="W18" s="368">
        <v>0</v>
      </c>
      <c r="X18" s="368">
        <v>0</v>
      </c>
      <c r="Y18" s="368">
        <v>63313</v>
      </c>
      <c r="Z18" s="371">
        <v>266928</v>
      </c>
      <c r="AA18" s="480"/>
      <c r="AB18" s="481"/>
      <c r="AC18" s="484" t="s">
        <v>52</v>
      </c>
      <c r="AD18" s="368">
        <v>103305</v>
      </c>
      <c r="AE18" s="368">
        <v>0</v>
      </c>
      <c r="AF18" s="368">
        <v>103305</v>
      </c>
      <c r="AG18" s="368">
        <v>163623</v>
      </c>
      <c r="AH18" s="368">
        <v>20</v>
      </c>
      <c r="AI18" s="371">
        <v>8</v>
      </c>
      <c r="AJ18" s="480"/>
      <c r="AK18" s="481"/>
      <c r="AL18" s="487" t="s">
        <v>52</v>
      </c>
      <c r="AM18" s="368">
        <v>19869</v>
      </c>
      <c r="AN18" s="368">
        <v>11172</v>
      </c>
      <c r="AO18" s="368">
        <v>31041</v>
      </c>
      <c r="AP18" s="368">
        <v>90127090</v>
      </c>
      <c r="AQ18" s="368">
        <v>1457172</v>
      </c>
      <c r="AR18" s="368">
        <v>28151</v>
      </c>
      <c r="AS18" s="368">
        <v>299036</v>
      </c>
      <c r="AT18" s="368">
        <v>516226</v>
      </c>
      <c r="AU18" s="368">
        <v>30777</v>
      </c>
      <c r="AV18" s="368">
        <v>22390</v>
      </c>
      <c r="AW18" s="368">
        <v>92480842</v>
      </c>
      <c r="AX18" s="368">
        <v>38335792</v>
      </c>
      <c r="AY18" s="368">
        <v>51826947</v>
      </c>
      <c r="AZ18" s="368">
        <v>1432765</v>
      </c>
      <c r="BA18" s="369">
        <v>27459</v>
      </c>
      <c r="BB18" s="481"/>
      <c r="BC18" s="487" t="s">
        <v>52</v>
      </c>
      <c r="BD18" s="368">
        <v>297976</v>
      </c>
      <c r="BE18" s="368">
        <v>507721</v>
      </c>
      <c r="BF18" s="368">
        <v>30710</v>
      </c>
      <c r="BG18" s="368">
        <v>21472</v>
      </c>
      <c r="BH18" s="368">
        <v>54145050</v>
      </c>
      <c r="BI18" s="368">
        <v>2071795</v>
      </c>
      <c r="BJ18" s="368">
        <v>28467</v>
      </c>
      <c r="BK18" s="368">
        <v>989</v>
      </c>
      <c r="BL18" s="368">
        <v>5960</v>
      </c>
      <c r="BM18" s="368">
        <v>10154</v>
      </c>
      <c r="BN18" s="371">
        <v>614</v>
      </c>
      <c r="BO18" s="368">
        <v>429</v>
      </c>
      <c r="BP18" s="369">
        <v>2118408</v>
      </c>
      <c r="BQ18" s="480"/>
      <c r="BR18" s="481"/>
      <c r="BS18" s="487" t="s">
        <v>52</v>
      </c>
      <c r="BT18" s="368">
        <v>43608</v>
      </c>
      <c r="BU18" s="368">
        <v>2080</v>
      </c>
      <c r="BV18" s="368">
        <v>31198</v>
      </c>
      <c r="BW18" s="368">
        <v>95585</v>
      </c>
      <c r="BX18" s="368">
        <v>51</v>
      </c>
      <c r="BY18" s="368">
        <v>172522</v>
      </c>
      <c r="BZ18" s="368">
        <v>117</v>
      </c>
      <c r="CA18" s="368">
        <v>4091</v>
      </c>
      <c r="CB18" s="368">
        <v>4055</v>
      </c>
      <c r="CC18" s="368">
        <v>100</v>
      </c>
      <c r="CD18" s="368">
        <v>0</v>
      </c>
      <c r="CE18" s="368">
        <v>1715057</v>
      </c>
      <c r="CF18" s="368">
        <v>222466</v>
      </c>
      <c r="CG18" s="371">
        <v>1937523</v>
      </c>
      <c r="CH18" s="480"/>
      <c r="CI18" s="481"/>
      <c r="CJ18" s="487" t="s">
        <v>52</v>
      </c>
      <c r="CK18" s="368">
        <v>509</v>
      </c>
      <c r="CL18" s="368">
        <v>0</v>
      </c>
      <c r="CM18" s="368">
        <v>509</v>
      </c>
      <c r="CN18" s="368">
        <v>5387108</v>
      </c>
      <c r="CO18" s="368">
        <v>4423</v>
      </c>
      <c r="CP18" s="368">
        <v>0</v>
      </c>
      <c r="CQ18" s="368">
        <v>10473</v>
      </c>
      <c r="CR18" s="368">
        <v>47728</v>
      </c>
      <c r="CS18" s="368">
        <v>28266</v>
      </c>
      <c r="CT18" s="368">
        <v>1168</v>
      </c>
      <c r="CU18" s="368">
        <v>5479166</v>
      </c>
      <c r="CV18" s="368">
        <v>1167212</v>
      </c>
      <c r="CW18" s="368">
        <v>4219910</v>
      </c>
      <c r="CX18" s="368">
        <v>4420</v>
      </c>
      <c r="CY18" s="369">
        <v>0</v>
      </c>
      <c r="CZ18" s="481"/>
      <c r="DA18" s="487" t="s">
        <v>52</v>
      </c>
      <c r="DB18" s="368">
        <v>10473</v>
      </c>
      <c r="DC18" s="368">
        <v>47722</v>
      </c>
      <c r="DD18" s="368">
        <v>28262</v>
      </c>
      <c r="DE18" s="368">
        <v>1167</v>
      </c>
      <c r="DF18" s="368">
        <v>4311954</v>
      </c>
      <c r="DG18" s="368">
        <v>168774</v>
      </c>
      <c r="DH18" s="368">
        <v>89</v>
      </c>
      <c r="DI18" s="368">
        <v>0</v>
      </c>
      <c r="DJ18" s="368">
        <v>209</v>
      </c>
      <c r="DK18" s="368">
        <v>954</v>
      </c>
      <c r="DL18" s="371">
        <v>565</v>
      </c>
      <c r="DM18" s="368">
        <v>23</v>
      </c>
      <c r="DN18" s="369">
        <v>170614</v>
      </c>
      <c r="DO18" s="480"/>
      <c r="DP18" s="481"/>
      <c r="DQ18" s="484" t="s">
        <v>52</v>
      </c>
      <c r="DR18" s="368">
        <v>508</v>
      </c>
      <c r="DS18" s="368">
        <v>105</v>
      </c>
      <c r="DT18" s="368">
        <v>0</v>
      </c>
      <c r="DU18" s="368">
        <v>15281</v>
      </c>
      <c r="DV18" s="368">
        <v>0</v>
      </c>
      <c r="DW18" s="368">
        <v>15894</v>
      </c>
      <c r="DX18" s="368">
        <v>0</v>
      </c>
      <c r="DY18" s="368">
        <v>592</v>
      </c>
      <c r="DZ18" s="368">
        <v>1363</v>
      </c>
      <c r="EA18" s="368">
        <v>592</v>
      </c>
      <c r="EB18" s="368">
        <v>0</v>
      </c>
      <c r="EC18" s="368">
        <v>152173</v>
      </c>
      <c r="ED18" s="368">
        <v>0</v>
      </c>
      <c r="EE18" s="369">
        <v>152173</v>
      </c>
      <c r="EF18" s="480"/>
      <c r="EG18" s="481"/>
      <c r="EH18" s="487" t="s">
        <v>52</v>
      </c>
      <c r="EI18" s="368">
        <v>347</v>
      </c>
      <c r="EJ18" s="368">
        <v>0</v>
      </c>
      <c r="EK18" s="368">
        <v>347</v>
      </c>
      <c r="EL18" s="368">
        <v>5422436</v>
      </c>
      <c r="EM18" s="368">
        <v>85485</v>
      </c>
      <c r="EN18" s="368">
        <v>36257</v>
      </c>
      <c r="EO18" s="368">
        <v>35860</v>
      </c>
      <c r="EP18" s="368">
        <v>39534</v>
      </c>
      <c r="EQ18" s="368">
        <v>39781</v>
      </c>
      <c r="ER18" s="368">
        <v>121</v>
      </c>
      <c r="ES18" s="368">
        <v>5659474</v>
      </c>
      <c r="ET18" s="368">
        <v>845344</v>
      </c>
      <c r="EU18" s="368">
        <v>4577111</v>
      </c>
      <c r="EV18" s="368">
        <v>85483</v>
      </c>
      <c r="EW18" s="369">
        <v>36256</v>
      </c>
      <c r="EX18" s="481"/>
      <c r="EY18" s="484" t="s">
        <v>52</v>
      </c>
      <c r="EZ18" s="368">
        <v>35859</v>
      </c>
      <c r="FA18" s="368">
        <v>39527</v>
      </c>
      <c r="FB18" s="368">
        <v>39773</v>
      </c>
      <c r="FC18" s="368">
        <v>121</v>
      </c>
      <c r="FD18" s="368">
        <v>4814130</v>
      </c>
      <c r="FE18" s="368">
        <v>183067</v>
      </c>
      <c r="FF18" s="368">
        <v>1669</v>
      </c>
      <c r="FG18" s="368">
        <v>1305</v>
      </c>
      <c r="FH18" s="368">
        <v>718</v>
      </c>
      <c r="FI18" s="368">
        <v>792</v>
      </c>
      <c r="FJ18" s="371">
        <v>796</v>
      </c>
      <c r="FK18" s="368">
        <v>3</v>
      </c>
      <c r="FL18" s="369">
        <v>188350</v>
      </c>
      <c r="FM18" s="481"/>
      <c r="FN18" s="484" t="s">
        <v>52</v>
      </c>
      <c r="FO18" s="368">
        <v>338</v>
      </c>
      <c r="FP18" s="368">
        <v>289</v>
      </c>
      <c r="FQ18" s="368">
        <v>0</v>
      </c>
      <c r="FR18" s="368">
        <v>19843</v>
      </c>
      <c r="FS18" s="368">
        <v>0</v>
      </c>
      <c r="FT18" s="368">
        <v>20470</v>
      </c>
      <c r="FU18" s="368">
        <v>0</v>
      </c>
      <c r="FV18" s="368">
        <v>816</v>
      </c>
      <c r="FW18" s="368">
        <v>545</v>
      </c>
      <c r="FX18" s="368">
        <v>368</v>
      </c>
      <c r="FY18" s="368">
        <v>0</v>
      </c>
      <c r="FZ18" s="368">
        <v>166151</v>
      </c>
      <c r="GA18" s="368">
        <v>0</v>
      </c>
      <c r="GB18" s="369">
        <v>166151</v>
      </c>
      <c r="GC18" s="480"/>
      <c r="GD18" s="481"/>
      <c r="GE18" s="487" t="s">
        <v>52</v>
      </c>
      <c r="GF18" s="368">
        <v>75</v>
      </c>
      <c r="GG18" s="368">
        <v>0</v>
      </c>
      <c r="GH18" s="368">
        <v>75</v>
      </c>
      <c r="GI18" s="368">
        <v>2293333</v>
      </c>
      <c r="GJ18" s="368">
        <v>43879</v>
      </c>
      <c r="GK18" s="368">
        <v>0</v>
      </c>
      <c r="GL18" s="368">
        <v>7602</v>
      </c>
      <c r="GM18" s="368">
        <v>22427</v>
      </c>
      <c r="GN18" s="368">
        <v>12096</v>
      </c>
      <c r="GO18" s="368">
        <v>0</v>
      </c>
      <c r="GP18" s="368">
        <v>2379337</v>
      </c>
      <c r="GQ18" s="368">
        <v>163960</v>
      </c>
      <c r="GR18" s="368">
        <v>2129382</v>
      </c>
      <c r="GS18" s="368">
        <v>43876</v>
      </c>
      <c r="GT18" s="369">
        <v>0</v>
      </c>
      <c r="GU18" s="481"/>
      <c r="GV18" s="484" t="s">
        <v>52</v>
      </c>
      <c r="GW18" s="368">
        <v>7601</v>
      </c>
      <c r="GX18" s="368">
        <v>22424</v>
      </c>
      <c r="GY18" s="368">
        <v>12094</v>
      </c>
      <c r="GZ18" s="368">
        <v>0</v>
      </c>
      <c r="HA18" s="368">
        <v>2215377</v>
      </c>
      <c r="HB18" s="368">
        <v>85173</v>
      </c>
      <c r="HC18" s="368">
        <v>876</v>
      </c>
      <c r="HD18" s="368">
        <v>0</v>
      </c>
      <c r="HE18" s="368">
        <v>152</v>
      </c>
      <c r="HF18" s="368">
        <v>448</v>
      </c>
      <c r="HG18" s="371">
        <v>242</v>
      </c>
      <c r="HH18" s="368">
        <v>0</v>
      </c>
      <c r="HI18" s="369">
        <v>86891</v>
      </c>
      <c r="HJ18" s="481"/>
      <c r="HK18" s="484" t="s">
        <v>52</v>
      </c>
      <c r="HL18" s="368">
        <v>14</v>
      </c>
      <c r="HM18" s="368">
        <v>680</v>
      </c>
      <c r="HN18" s="368">
        <v>0</v>
      </c>
      <c r="HO18" s="368">
        <v>7793</v>
      </c>
      <c r="HP18" s="368">
        <v>0</v>
      </c>
      <c r="HQ18" s="368">
        <v>8487</v>
      </c>
      <c r="HR18" s="368">
        <v>0</v>
      </c>
      <c r="HS18" s="368">
        <v>253</v>
      </c>
      <c r="HT18" s="368">
        <v>122</v>
      </c>
      <c r="HU18" s="368">
        <v>0</v>
      </c>
      <c r="HV18" s="368">
        <v>0</v>
      </c>
      <c r="HW18" s="368">
        <v>78029</v>
      </c>
      <c r="HX18" s="368">
        <v>0</v>
      </c>
      <c r="HY18" s="369">
        <v>78029</v>
      </c>
      <c r="HZ18" s="480"/>
      <c r="IA18" s="481"/>
      <c r="IB18" s="487" t="s">
        <v>52</v>
      </c>
      <c r="IC18" s="368">
        <v>17</v>
      </c>
      <c r="ID18" s="368">
        <v>0</v>
      </c>
      <c r="IE18" s="368">
        <v>17</v>
      </c>
      <c r="IF18" s="368">
        <v>1129248</v>
      </c>
      <c r="IG18" s="368">
        <v>0</v>
      </c>
      <c r="IH18" s="368">
        <v>0</v>
      </c>
      <c r="II18" s="368">
        <v>499466</v>
      </c>
      <c r="IJ18" s="368">
        <v>2082</v>
      </c>
      <c r="IK18" s="368">
        <v>163</v>
      </c>
      <c r="IL18" s="368">
        <v>0</v>
      </c>
      <c r="IM18" s="368">
        <v>1630959</v>
      </c>
      <c r="IN18" s="368">
        <v>38807</v>
      </c>
      <c r="IO18" s="368">
        <v>1090445</v>
      </c>
      <c r="IP18" s="368">
        <v>0</v>
      </c>
      <c r="IQ18" s="369">
        <v>0</v>
      </c>
      <c r="IR18" s="481"/>
      <c r="IS18" s="484" t="s">
        <v>52</v>
      </c>
      <c r="IT18" s="368">
        <v>499464</v>
      </c>
      <c r="IU18" s="368">
        <v>2081</v>
      </c>
      <c r="IV18" s="368">
        <v>162</v>
      </c>
      <c r="IW18" s="368">
        <v>0</v>
      </c>
      <c r="IX18" s="368">
        <v>1592152</v>
      </c>
      <c r="IY18" s="368">
        <v>43617</v>
      </c>
      <c r="IZ18" s="368">
        <v>0</v>
      </c>
      <c r="JA18" s="368">
        <v>0</v>
      </c>
      <c r="JB18" s="368">
        <v>9989</v>
      </c>
      <c r="JC18" s="368">
        <v>42</v>
      </c>
      <c r="JD18" s="371">
        <v>3</v>
      </c>
      <c r="JE18" s="368">
        <v>0</v>
      </c>
      <c r="JF18" s="369">
        <v>53651</v>
      </c>
      <c r="JG18" s="481"/>
      <c r="JH18" s="484" t="s">
        <v>52</v>
      </c>
      <c r="JI18" s="368">
        <v>0</v>
      </c>
      <c r="JJ18" s="368">
        <v>603</v>
      </c>
      <c r="JK18" s="368">
        <v>0</v>
      </c>
      <c r="JL18" s="368">
        <v>4615</v>
      </c>
      <c r="JM18" s="368">
        <v>0</v>
      </c>
      <c r="JN18" s="368">
        <v>5218</v>
      </c>
      <c r="JO18" s="368">
        <v>0</v>
      </c>
      <c r="JP18" s="368">
        <v>4</v>
      </c>
      <c r="JQ18" s="368">
        <v>63</v>
      </c>
      <c r="JR18" s="368">
        <v>0</v>
      </c>
      <c r="JS18" s="368">
        <v>0</v>
      </c>
      <c r="JT18" s="368">
        <v>48366</v>
      </c>
      <c r="JU18" s="368">
        <v>0</v>
      </c>
      <c r="JV18" s="369">
        <v>48366</v>
      </c>
      <c r="JW18" s="480"/>
      <c r="JX18" s="481"/>
      <c r="JY18" s="487" t="s">
        <v>52</v>
      </c>
      <c r="JZ18" s="368">
        <v>3</v>
      </c>
      <c r="KA18" s="368">
        <v>0</v>
      </c>
      <c r="KB18" s="368">
        <v>3</v>
      </c>
      <c r="KC18" s="368">
        <v>574129</v>
      </c>
      <c r="KD18" s="368">
        <v>0</v>
      </c>
      <c r="KE18" s="368">
        <v>0</v>
      </c>
      <c r="KF18" s="368">
        <v>1512</v>
      </c>
      <c r="KG18" s="368">
        <v>0</v>
      </c>
      <c r="KH18" s="368">
        <v>0</v>
      </c>
      <c r="KI18" s="368">
        <v>0</v>
      </c>
      <c r="KJ18" s="368">
        <v>575641</v>
      </c>
      <c r="KK18" s="368">
        <v>7164</v>
      </c>
      <c r="KL18" s="368">
        <v>566965</v>
      </c>
      <c r="KM18" s="368">
        <v>0</v>
      </c>
      <c r="KN18" s="369">
        <v>0</v>
      </c>
      <c r="KO18" s="481"/>
      <c r="KP18" s="484" t="s">
        <v>52</v>
      </c>
      <c r="KQ18" s="368">
        <v>1512</v>
      </c>
      <c r="KR18" s="368">
        <v>0</v>
      </c>
      <c r="KS18" s="368">
        <v>0</v>
      </c>
      <c r="KT18" s="368">
        <v>0</v>
      </c>
      <c r="KU18" s="368">
        <v>568477</v>
      </c>
      <c r="KV18" s="368">
        <v>22679</v>
      </c>
      <c r="KW18" s="368">
        <v>0</v>
      </c>
      <c r="KX18" s="368">
        <v>0</v>
      </c>
      <c r="KY18" s="368">
        <v>30</v>
      </c>
      <c r="KZ18" s="368">
        <v>0</v>
      </c>
      <c r="LA18" s="371">
        <v>0</v>
      </c>
      <c r="LB18" s="368">
        <v>0</v>
      </c>
      <c r="LC18" s="369">
        <v>22709</v>
      </c>
      <c r="LD18" s="481"/>
      <c r="LE18" s="484" t="s">
        <v>52</v>
      </c>
      <c r="LF18" s="370">
        <v>0</v>
      </c>
      <c r="LG18" s="368">
        <v>0</v>
      </c>
      <c r="LH18" s="368">
        <v>0</v>
      </c>
      <c r="LI18" s="368">
        <v>3301</v>
      </c>
      <c r="LJ18" s="368">
        <v>0</v>
      </c>
      <c r="LK18" s="368">
        <v>3301</v>
      </c>
      <c r="LL18" s="368">
        <v>0</v>
      </c>
      <c r="LM18" s="368">
        <v>0</v>
      </c>
      <c r="LN18" s="368">
        <v>0</v>
      </c>
      <c r="LO18" s="368">
        <v>0</v>
      </c>
      <c r="LP18" s="368">
        <v>0</v>
      </c>
      <c r="LQ18" s="368">
        <v>19408</v>
      </c>
      <c r="LR18" s="368">
        <v>0</v>
      </c>
      <c r="LS18" s="371">
        <v>19408</v>
      </c>
      <c r="LT18" s="480"/>
      <c r="LU18" s="481"/>
      <c r="LV18" s="484" t="s">
        <v>52</v>
      </c>
      <c r="LW18" s="368">
        <v>20820</v>
      </c>
      <c r="LX18" s="368">
        <v>11172</v>
      </c>
      <c r="LY18" s="368">
        <v>31992</v>
      </c>
      <c r="LZ18" s="368">
        <v>104933344</v>
      </c>
      <c r="MA18" s="368">
        <v>1590959</v>
      </c>
      <c r="MB18" s="368">
        <v>64408</v>
      </c>
      <c r="MC18" s="368">
        <v>853949</v>
      </c>
      <c r="MD18" s="368">
        <v>627997</v>
      </c>
      <c r="ME18" s="368">
        <v>111083</v>
      </c>
      <c r="MF18" s="368">
        <v>23679</v>
      </c>
      <c r="MG18" s="368">
        <v>108205419</v>
      </c>
      <c r="MH18" s="368">
        <v>40558279</v>
      </c>
      <c r="MI18" s="368">
        <v>64410760</v>
      </c>
      <c r="MJ18" s="368">
        <v>1566544</v>
      </c>
      <c r="MK18" s="371">
        <v>63715</v>
      </c>
      <c r="ML18" s="480"/>
      <c r="MM18" s="481"/>
      <c r="MN18" s="484" t="s">
        <v>52</v>
      </c>
      <c r="MO18" s="368">
        <v>852885</v>
      </c>
      <c r="MP18" s="368">
        <v>619475</v>
      </c>
      <c r="MQ18" s="368">
        <v>111001</v>
      </c>
      <c r="MR18" s="368">
        <v>22760</v>
      </c>
      <c r="MS18" s="368">
        <v>67647140</v>
      </c>
      <c r="MT18" s="368">
        <v>2575105</v>
      </c>
      <c r="MU18" s="368">
        <v>31101</v>
      </c>
      <c r="MV18" s="368">
        <v>2294</v>
      </c>
      <c r="MW18" s="368">
        <v>17058</v>
      </c>
      <c r="MX18" s="368">
        <v>12390</v>
      </c>
      <c r="MY18" s="371">
        <v>2220</v>
      </c>
      <c r="MZ18" s="368">
        <v>455</v>
      </c>
      <c r="NA18" s="369">
        <v>2640623</v>
      </c>
      <c r="NB18" s="484" t="s">
        <v>52</v>
      </c>
      <c r="NC18" s="368">
        <v>44468</v>
      </c>
      <c r="ND18" s="368">
        <v>3757</v>
      </c>
      <c r="NE18" s="368">
        <v>31198</v>
      </c>
      <c r="NF18" s="368">
        <v>146418</v>
      </c>
      <c r="NG18" s="368">
        <v>51</v>
      </c>
      <c r="NH18" s="368">
        <v>225892</v>
      </c>
      <c r="NI18" s="368">
        <v>117</v>
      </c>
      <c r="NJ18" s="368">
        <v>5756</v>
      </c>
      <c r="NK18" s="368">
        <v>6148</v>
      </c>
      <c r="NL18" s="368">
        <v>1060</v>
      </c>
      <c r="NM18" s="368">
        <v>0</v>
      </c>
      <c r="NN18" s="368">
        <v>2179184</v>
      </c>
      <c r="NO18" s="368">
        <v>222466</v>
      </c>
      <c r="NP18" s="489">
        <v>2401650</v>
      </c>
    </row>
    <row r="19" spans="2:380" s="486" customFormat="1" ht="24.75" customHeight="1" x14ac:dyDescent="0.15">
      <c r="B19" s="484" t="s">
        <v>53</v>
      </c>
      <c r="C19" s="368">
        <v>12194325</v>
      </c>
      <c r="D19" s="368">
        <v>2912932</v>
      </c>
      <c r="E19" s="368">
        <v>15107257</v>
      </c>
      <c r="F19" s="368">
        <v>90626</v>
      </c>
      <c r="G19" s="368">
        <v>19601</v>
      </c>
      <c r="H19" s="368">
        <v>1</v>
      </c>
      <c r="I19" s="368">
        <v>61388</v>
      </c>
      <c r="J19" s="368">
        <v>80990</v>
      </c>
      <c r="K19" s="368">
        <v>14439</v>
      </c>
      <c r="L19" s="368">
        <v>34139</v>
      </c>
      <c r="M19" s="369">
        <v>220194</v>
      </c>
      <c r="N19" s="480"/>
      <c r="O19" s="481"/>
      <c r="P19" s="484" t="s">
        <v>53</v>
      </c>
      <c r="Q19" s="368">
        <v>452</v>
      </c>
      <c r="R19" s="368">
        <v>44988</v>
      </c>
      <c r="S19" s="368">
        <v>45440</v>
      </c>
      <c r="T19" s="368">
        <v>0</v>
      </c>
      <c r="U19" s="368">
        <v>0</v>
      </c>
      <c r="V19" s="368">
        <v>0</v>
      </c>
      <c r="W19" s="368">
        <v>0</v>
      </c>
      <c r="X19" s="368">
        <v>0</v>
      </c>
      <c r="Y19" s="368">
        <v>75779</v>
      </c>
      <c r="Z19" s="371">
        <v>341413</v>
      </c>
      <c r="AA19" s="480"/>
      <c r="AB19" s="481"/>
      <c r="AC19" s="484" t="s">
        <v>53</v>
      </c>
      <c r="AD19" s="368">
        <v>107297</v>
      </c>
      <c r="AE19" s="368">
        <v>0</v>
      </c>
      <c r="AF19" s="368">
        <v>107297</v>
      </c>
      <c r="AG19" s="368">
        <v>234116</v>
      </c>
      <c r="AH19" s="368">
        <v>27</v>
      </c>
      <c r="AI19" s="371">
        <v>4</v>
      </c>
      <c r="AJ19" s="480"/>
      <c r="AK19" s="481"/>
      <c r="AL19" s="487" t="s">
        <v>53</v>
      </c>
      <c r="AM19" s="368">
        <v>22335</v>
      </c>
      <c r="AN19" s="368">
        <v>9536</v>
      </c>
      <c r="AO19" s="368">
        <v>31871</v>
      </c>
      <c r="AP19" s="368">
        <v>104390440</v>
      </c>
      <c r="AQ19" s="368">
        <v>2550376</v>
      </c>
      <c r="AR19" s="368">
        <v>15348</v>
      </c>
      <c r="AS19" s="368">
        <v>518548</v>
      </c>
      <c r="AT19" s="368">
        <v>431365</v>
      </c>
      <c r="AU19" s="368">
        <v>65305</v>
      </c>
      <c r="AV19" s="368">
        <v>61183</v>
      </c>
      <c r="AW19" s="368">
        <v>108032565</v>
      </c>
      <c r="AX19" s="368">
        <v>42002130</v>
      </c>
      <c r="AY19" s="368">
        <v>62421866</v>
      </c>
      <c r="AZ19" s="368">
        <v>2526820</v>
      </c>
      <c r="BA19" s="369">
        <v>13937</v>
      </c>
      <c r="BB19" s="481"/>
      <c r="BC19" s="487" t="s">
        <v>53</v>
      </c>
      <c r="BD19" s="368">
        <v>516798</v>
      </c>
      <c r="BE19" s="368">
        <v>426776</v>
      </c>
      <c r="BF19" s="368">
        <v>65208</v>
      </c>
      <c r="BG19" s="368">
        <v>59030</v>
      </c>
      <c r="BH19" s="368">
        <v>66030435</v>
      </c>
      <c r="BI19" s="368">
        <v>2495530</v>
      </c>
      <c r="BJ19" s="368">
        <v>50345</v>
      </c>
      <c r="BK19" s="368">
        <v>502</v>
      </c>
      <c r="BL19" s="368">
        <v>10336</v>
      </c>
      <c r="BM19" s="368">
        <v>8536</v>
      </c>
      <c r="BN19" s="371">
        <v>1304</v>
      </c>
      <c r="BO19" s="368">
        <v>1181</v>
      </c>
      <c r="BP19" s="369">
        <v>2567734</v>
      </c>
      <c r="BQ19" s="480"/>
      <c r="BR19" s="481"/>
      <c r="BS19" s="487" t="s">
        <v>53</v>
      </c>
      <c r="BT19" s="368">
        <v>42675</v>
      </c>
      <c r="BU19" s="368">
        <v>2675</v>
      </c>
      <c r="BV19" s="368">
        <v>53491</v>
      </c>
      <c r="BW19" s="368">
        <v>150571</v>
      </c>
      <c r="BX19" s="368">
        <v>184</v>
      </c>
      <c r="BY19" s="368">
        <v>249596</v>
      </c>
      <c r="BZ19" s="368">
        <v>165</v>
      </c>
      <c r="CA19" s="368">
        <v>5022</v>
      </c>
      <c r="CB19" s="368">
        <v>3855</v>
      </c>
      <c r="CC19" s="368">
        <v>124</v>
      </c>
      <c r="CD19" s="368">
        <v>0</v>
      </c>
      <c r="CE19" s="368">
        <v>2116374</v>
      </c>
      <c r="CF19" s="368">
        <v>192598</v>
      </c>
      <c r="CG19" s="371">
        <v>2308972</v>
      </c>
      <c r="CH19" s="480"/>
      <c r="CI19" s="481"/>
      <c r="CJ19" s="487" t="s">
        <v>53</v>
      </c>
      <c r="CK19" s="368">
        <v>913</v>
      </c>
      <c r="CL19" s="368">
        <v>0</v>
      </c>
      <c r="CM19" s="368">
        <v>913</v>
      </c>
      <c r="CN19" s="368">
        <v>9743924</v>
      </c>
      <c r="CO19" s="368">
        <v>71009</v>
      </c>
      <c r="CP19" s="368">
        <v>0</v>
      </c>
      <c r="CQ19" s="368">
        <v>0</v>
      </c>
      <c r="CR19" s="368">
        <v>37697</v>
      </c>
      <c r="CS19" s="368">
        <v>4716</v>
      </c>
      <c r="CT19" s="368">
        <v>4944</v>
      </c>
      <c r="CU19" s="368">
        <v>9862290</v>
      </c>
      <c r="CV19" s="368">
        <v>2153358</v>
      </c>
      <c r="CW19" s="368">
        <v>7590589</v>
      </c>
      <c r="CX19" s="368">
        <v>71005</v>
      </c>
      <c r="CY19" s="369">
        <v>0</v>
      </c>
      <c r="CZ19" s="481"/>
      <c r="DA19" s="487" t="s">
        <v>53</v>
      </c>
      <c r="DB19" s="368">
        <v>0</v>
      </c>
      <c r="DC19" s="368">
        <v>37686</v>
      </c>
      <c r="DD19" s="368">
        <v>4709</v>
      </c>
      <c r="DE19" s="368">
        <v>4943</v>
      </c>
      <c r="DF19" s="368">
        <v>7708932</v>
      </c>
      <c r="DG19" s="368">
        <v>303581</v>
      </c>
      <c r="DH19" s="368">
        <v>1418</v>
      </c>
      <c r="DI19" s="368">
        <v>0</v>
      </c>
      <c r="DJ19" s="368">
        <v>0</v>
      </c>
      <c r="DK19" s="368">
        <v>754</v>
      </c>
      <c r="DL19" s="371">
        <v>94</v>
      </c>
      <c r="DM19" s="368">
        <v>99</v>
      </c>
      <c r="DN19" s="369">
        <v>305946</v>
      </c>
      <c r="DO19" s="480"/>
      <c r="DP19" s="481"/>
      <c r="DQ19" s="484" t="s">
        <v>53</v>
      </c>
      <c r="DR19" s="368">
        <v>914</v>
      </c>
      <c r="DS19" s="368">
        <v>330</v>
      </c>
      <c r="DT19" s="368">
        <v>0</v>
      </c>
      <c r="DU19" s="368">
        <v>33376</v>
      </c>
      <c r="DV19" s="368">
        <v>10</v>
      </c>
      <c r="DW19" s="368">
        <v>34630</v>
      </c>
      <c r="DX19" s="368">
        <v>0</v>
      </c>
      <c r="DY19" s="368">
        <v>360</v>
      </c>
      <c r="DZ19" s="368">
        <v>688</v>
      </c>
      <c r="EA19" s="368">
        <v>1172</v>
      </c>
      <c r="EB19" s="368">
        <v>0</v>
      </c>
      <c r="EC19" s="368">
        <v>269096</v>
      </c>
      <c r="ED19" s="368">
        <v>0</v>
      </c>
      <c r="EE19" s="369">
        <v>269096</v>
      </c>
      <c r="EF19" s="480"/>
      <c r="EG19" s="481"/>
      <c r="EH19" s="487" t="s">
        <v>53</v>
      </c>
      <c r="EI19" s="368">
        <v>654</v>
      </c>
      <c r="EJ19" s="368">
        <v>0</v>
      </c>
      <c r="EK19" s="368">
        <v>654</v>
      </c>
      <c r="EL19" s="368">
        <v>10155124</v>
      </c>
      <c r="EM19" s="368">
        <v>98697</v>
      </c>
      <c r="EN19" s="368">
        <v>0</v>
      </c>
      <c r="EO19" s="368">
        <v>464323</v>
      </c>
      <c r="EP19" s="368">
        <v>81217</v>
      </c>
      <c r="EQ19" s="368">
        <v>26767</v>
      </c>
      <c r="ER19" s="368">
        <v>5429</v>
      </c>
      <c r="ES19" s="368">
        <v>10831557</v>
      </c>
      <c r="ET19" s="368">
        <v>1651499</v>
      </c>
      <c r="EU19" s="368">
        <v>8503652</v>
      </c>
      <c r="EV19" s="368">
        <v>98691</v>
      </c>
      <c r="EW19" s="369">
        <v>0</v>
      </c>
      <c r="EX19" s="481"/>
      <c r="EY19" s="484" t="s">
        <v>53</v>
      </c>
      <c r="EZ19" s="368">
        <v>464319</v>
      </c>
      <c r="FA19" s="368">
        <v>81208</v>
      </c>
      <c r="FB19" s="368">
        <v>26760</v>
      </c>
      <c r="FC19" s="368">
        <v>5428</v>
      </c>
      <c r="FD19" s="368">
        <v>9180058</v>
      </c>
      <c r="FE19" s="368">
        <v>340118</v>
      </c>
      <c r="FF19" s="368">
        <v>1971</v>
      </c>
      <c r="FG19" s="368">
        <v>0</v>
      </c>
      <c r="FH19" s="368">
        <v>9286</v>
      </c>
      <c r="FI19" s="368">
        <v>1623</v>
      </c>
      <c r="FJ19" s="371">
        <v>536</v>
      </c>
      <c r="FK19" s="368">
        <v>108</v>
      </c>
      <c r="FL19" s="369">
        <v>353642</v>
      </c>
      <c r="FM19" s="481"/>
      <c r="FN19" s="484" t="s">
        <v>53</v>
      </c>
      <c r="FO19" s="368">
        <v>641</v>
      </c>
      <c r="FP19" s="368">
        <v>382</v>
      </c>
      <c r="FQ19" s="368">
        <v>0</v>
      </c>
      <c r="FR19" s="368">
        <v>41278</v>
      </c>
      <c r="FS19" s="368">
        <v>48</v>
      </c>
      <c r="FT19" s="368">
        <v>42349</v>
      </c>
      <c r="FU19" s="368">
        <v>0</v>
      </c>
      <c r="FV19" s="368">
        <v>443</v>
      </c>
      <c r="FW19" s="368">
        <v>506</v>
      </c>
      <c r="FX19" s="368">
        <v>800</v>
      </c>
      <c r="FY19" s="368">
        <v>0</v>
      </c>
      <c r="FZ19" s="368">
        <v>309544</v>
      </c>
      <c r="GA19" s="368">
        <v>0</v>
      </c>
      <c r="GB19" s="369">
        <v>309544</v>
      </c>
      <c r="GC19" s="480"/>
      <c r="GD19" s="481"/>
      <c r="GE19" s="487" t="s">
        <v>53</v>
      </c>
      <c r="GF19" s="368">
        <v>176</v>
      </c>
      <c r="GG19" s="368">
        <v>0</v>
      </c>
      <c r="GH19" s="368">
        <v>176</v>
      </c>
      <c r="GI19" s="368">
        <v>5562973</v>
      </c>
      <c r="GJ19" s="368">
        <v>0</v>
      </c>
      <c r="GK19" s="368">
        <v>0</v>
      </c>
      <c r="GL19" s="368">
        <v>0</v>
      </c>
      <c r="GM19" s="368">
        <v>131583</v>
      </c>
      <c r="GN19" s="368">
        <v>32700</v>
      </c>
      <c r="GO19" s="368">
        <v>653</v>
      </c>
      <c r="GP19" s="368">
        <v>5727909</v>
      </c>
      <c r="GQ19" s="368">
        <v>419128</v>
      </c>
      <c r="GR19" s="368">
        <v>5143861</v>
      </c>
      <c r="GS19" s="368">
        <v>0</v>
      </c>
      <c r="GT19" s="369">
        <v>0</v>
      </c>
      <c r="GU19" s="481"/>
      <c r="GV19" s="484" t="s">
        <v>53</v>
      </c>
      <c r="GW19" s="368">
        <v>0</v>
      </c>
      <c r="GX19" s="368">
        <v>131576</v>
      </c>
      <c r="GY19" s="368">
        <v>32692</v>
      </c>
      <c r="GZ19" s="368">
        <v>652</v>
      </c>
      <c r="HA19" s="368">
        <v>5308781</v>
      </c>
      <c r="HB19" s="368">
        <v>205747</v>
      </c>
      <c r="HC19" s="368">
        <v>0</v>
      </c>
      <c r="HD19" s="368">
        <v>0</v>
      </c>
      <c r="HE19" s="368">
        <v>0</v>
      </c>
      <c r="HF19" s="368">
        <v>2631</v>
      </c>
      <c r="HG19" s="371">
        <v>654</v>
      </c>
      <c r="HH19" s="368">
        <v>13</v>
      </c>
      <c r="HI19" s="369">
        <v>209045</v>
      </c>
      <c r="HJ19" s="481"/>
      <c r="HK19" s="484" t="s">
        <v>53</v>
      </c>
      <c r="HL19" s="368">
        <v>33</v>
      </c>
      <c r="HM19" s="368">
        <v>189</v>
      </c>
      <c r="HN19" s="368">
        <v>0</v>
      </c>
      <c r="HO19" s="368">
        <v>25070</v>
      </c>
      <c r="HP19" s="368">
        <v>0</v>
      </c>
      <c r="HQ19" s="368">
        <v>25292</v>
      </c>
      <c r="HR19" s="368">
        <v>0</v>
      </c>
      <c r="HS19" s="368">
        <v>641</v>
      </c>
      <c r="HT19" s="368">
        <v>3403</v>
      </c>
      <c r="HU19" s="368">
        <v>0</v>
      </c>
      <c r="HV19" s="368">
        <v>0</v>
      </c>
      <c r="HW19" s="368">
        <v>179709</v>
      </c>
      <c r="HX19" s="368">
        <v>0</v>
      </c>
      <c r="HY19" s="369">
        <v>179709</v>
      </c>
      <c r="HZ19" s="480"/>
      <c r="IA19" s="481"/>
      <c r="IB19" s="487" t="s">
        <v>53</v>
      </c>
      <c r="IC19" s="368">
        <v>16</v>
      </c>
      <c r="ID19" s="368">
        <v>0</v>
      </c>
      <c r="IE19" s="368">
        <v>16</v>
      </c>
      <c r="IF19" s="368">
        <v>1058570</v>
      </c>
      <c r="IG19" s="368">
        <v>0</v>
      </c>
      <c r="IH19" s="368">
        <v>0</v>
      </c>
      <c r="II19" s="368">
        <v>147125</v>
      </c>
      <c r="IJ19" s="368">
        <v>0</v>
      </c>
      <c r="IK19" s="368">
        <v>0</v>
      </c>
      <c r="IL19" s="368">
        <v>0</v>
      </c>
      <c r="IM19" s="368">
        <v>1205695</v>
      </c>
      <c r="IN19" s="368">
        <v>38713</v>
      </c>
      <c r="IO19" s="368">
        <v>1019857</v>
      </c>
      <c r="IP19" s="368">
        <v>0</v>
      </c>
      <c r="IQ19" s="369">
        <v>0</v>
      </c>
      <c r="IR19" s="481"/>
      <c r="IS19" s="484" t="s">
        <v>53</v>
      </c>
      <c r="IT19" s="368">
        <v>147125</v>
      </c>
      <c r="IU19" s="368">
        <v>0</v>
      </c>
      <c r="IV19" s="368">
        <v>0</v>
      </c>
      <c r="IW19" s="368">
        <v>0</v>
      </c>
      <c r="IX19" s="368">
        <v>1166982</v>
      </c>
      <c r="IY19" s="368">
        <v>40792</v>
      </c>
      <c r="IZ19" s="368">
        <v>0</v>
      </c>
      <c r="JA19" s="368">
        <v>0</v>
      </c>
      <c r="JB19" s="368">
        <v>2943</v>
      </c>
      <c r="JC19" s="368">
        <v>0</v>
      </c>
      <c r="JD19" s="371">
        <v>0</v>
      </c>
      <c r="JE19" s="368">
        <v>0</v>
      </c>
      <c r="JF19" s="369">
        <v>43735</v>
      </c>
      <c r="JG19" s="481"/>
      <c r="JH19" s="484" t="s">
        <v>53</v>
      </c>
      <c r="JI19" s="368">
        <v>0</v>
      </c>
      <c r="JJ19" s="368">
        <v>369</v>
      </c>
      <c r="JK19" s="368">
        <v>0</v>
      </c>
      <c r="JL19" s="368">
        <v>5960</v>
      </c>
      <c r="JM19" s="368">
        <v>0</v>
      </c>
      <c r="JN19" s="368">
        <v>6329</v>
      </c>
      <c r="JO19" s="368">
        <v>0</v>
      </c>
      <c r="JP19" s="368">
        <v>4</v>
      </c>
      <c r="JQ19" s="368">
        <v>86</v>
      </c>
      <c r="JR19" s="368">
        <v>0</v>
      </c>
      <c r="JS19" s="368">
        <v>0</v>
      </c>
      <c r="JT19" s="368">
        <v>37316</v>
      </c>
      <c r="JU19" s="368">
        <v>0</v>
      </c>
      <c r="JV19" s="369">
        <v>37316</v>
      </c>
      <c r="JW19" s="480"/>
      <c r="JX19" s="481"/>
      <c r="JY19" s="487" t="s">
        <v>53</v>
      </c>
      <c r="JZ19" s="368">
        <v>8</v>
      </c>
      <c r="KA19" s="368">
        <v>0</v>
      </c>
      <c r="KB19" s="368">
        <v>8</v>
      </c>
      <c r="KC19" s="368">
        <v>1013234</v>
      </c>
      <c r="KD19" s="368">
        <v>0</v>
      </c>
      <c r="KE19" s="368">
        <v>0</v>
      </c>
      <c r="KF19" s="368">
        <v>570</v>
      </c>
      <c r="KG19" s="368">
        <v>17186</v>
      </c>
      <c r="KH19" s="368">
        <v>8923</v>
      </c>
      <c r="KI19" s="368">
        <v>0</v>
      </c>
      <c r="KJ19" s="368">
        <v>1039913</v>
      </c>
      <c r="KK19" s="368">
        <v>17682</v>
      </c>
      <c r="KL19" s="368">
        <v>995553</v>
      </c>
      <c r="KM19" s="368">
        <v>0</v>
      </c>
      <c r="KN19" s="369">
        <v>0</v>
      </c>
      <c r="KO19" s="481"/>
      <c r="KP19" s="484" t="s">
        <v>53</v>
      </c>
      <c r="KQ19" s="368">
        <v>570</v>
      </c>
      <c r="KR19" s="368">
        <v>17186</v>
      </c>
      <c r="KS19" s="368">
        <v>8922</v>
      </c>
      <c r="KT19" s="368">
        <v>0</v>
      </c>
      <c r="KU19" s="368">
        <v>1022231</v>
      </c>
      <c r="KV19" s="368">
        <v>39822</v>
      </c>
      <c r="KW19" s="368">
        <v>0</v>
      </c>
      <c r="KX19" s="368">
        <v>0</v>
      </c>
      <c r="KY19" s="368">
        <v>12</v>
      </c>
      <c r="KZ19" s="368">
        <v>344</v>
      </c>
      <c r="LA19" s="371">
        <v>178</v>
      </c>
      <c r="LB19" s="368">
        <v>0</v>
      </c>
      <c r="LC19" s="369">
        <v>40356</v>
      </c>
      <c r="LD19" s="481"/>
      <c r="LE19" s="484" t="s">
        <v>53</v>
      </c>
      <c r="LF19" s="370">
        <v>0</v>
      </c>
      <c r="LG19" s="368">
        <v>1</v>
      </c>
      <c r="LH19" s="368">
        <v>0</v>
      </c>
      <c r="LI19" s="368">
        <v>3810</v>
      </c>
      <c r="LJ19" s="368">
        <v>0</v>
      </c>
      <c r="LK19" s="368">
        <v>3811</v>
      </c>
      <c r="LL19" s="368">
        <v>0</v>
      </c>
      <c r="LM19" s="368">
        <v>178</v>
      </c>
      <c r="LN19" s="368">
        <v>344</v>
      </c>
      <c r="LO19" s="368">
        <v>0</v>
      </c>
      <c r="LP19" s="368">
        <v>0</v>
      </c>
      <c r="LQ19" s="368">
        <v>36023</v>
      </c>
      <c r="LR19" s="368">
        <v>0</v>
      </c>
      <c r="LS19" s="371">
        <v>36023</v>
      </c>
      <c r="LT19" s="480"/>
      <c r="LU19" s="481"/>
      <c r="LV19" s="484" t="s">
        <v>53</v>
      </c>
      <c r="LW19" s="368">
        <v>24102</v>
      </c>
      <c r="LX19" s="368">
        <v>9536</v>
      </c>
      <c r="LY19" s="368">
        <v>33638</v>
      </c>
      <c r="LZ19" s="368">
        <v>131924265</v>
      </c>
      <c r="MA19" s="368">
        <v>2720082</v>
      </c>
      <c r="MB19" s="368">
        <v>15348</v>
      </c>
      <c r="MC19" s="368">
        <v>1130566</v>
      </c>
      <c r="MD19" s="368">
        <v>699048</v>
      </c>
      <c r="ME19" s="368">
        <v>138411</v>
      </c>
      <c r="MF19" s="368">
        <v>72209</v>
      </c>
      <c r="MG19" s="368">
        <v>136699929</v>
      </c>
      <c r="MH19" s="368">
        <v>46282510</v>
      </c>
      <c r="MI19" s="368">
        <v>85675378</v>
      </c>
      <c r="MJ19" s="368">
        <v>2696516</v>
      </c>
      <c r="MK19" s="371">
        <v>13937</v>
      </c>
      <c r="ML19" s="480"/>
      <c r="MM19" s="481"/>
      <c r="MN19" s="484" t="s">
        <v>53</v>
      </c>
      <c r="MO19" s="368">
        <v>1128812</v>
      </c>
      <c r="MP19" s="368">
        <v>694432</v>
      </c>
      <c r="MQ19" s="368">
        <v>138291</v>
      </c>
      <c r="MR19" s="368">
        <v>70053</v>
      </c>
      <c r="MS19" s="368">
        <v>90417419</v>
      </c>
      <c r="MT19" s="368">
        <v>3425590</v>
      </c>
      <c r="MU19" s="368">
        <v>53734</v>
      </c>
      <c r="MV19" s="368">
        <v>502</v>
      </c>
      <c r="MW19" s="368">
        <v>22577</v>
      </c>
      <c r="MX19" s="368">
        <v>13888</v>
      </c>
      <c r="MY19" s="371">
        <v>2766</v>
      </c>
      <c r="MZ19" s="368">
        <v>1401</v>
      </c>
      <c r="NA19" s="369">
        <v>3520458</v>
      </c>
      <c r="NB19" s="484" t="s">
        <v>53</v>
      </c>
      <c r="NC19" s="368">
        <v>44263</v>
      </c>
      <c r="ND19" s="368">
        <v>3946</v>
      </c>
      <c r="NE19" s="368">
        <v>53491</v>
      </c>
      <c r="NF19" s="368">
        <v>260065</v>
      </c>
      <c r="NG19" s="368">
        <v>242</v>
      </c>
      <c r="NH19" s="368">
        <v>362007</v>
      </c>
      <c r="NI19" s="368">
        <v>165</v>
      </c>
      <c r="NJ19" s="368">
        <v>6648</v>
      </c>
      <c r="NK19" s="368">
        <v>8882</v>
      </c>
      <c r="NL19" s="368">
        <v>2096</v>
      </c>
      <c r="NM19" s="368">
        <v>0</v>
      </c>
      <c r="NN19" s="368">
        <v>2948062</v>
      </c>
      <c r="NO19" s="368">
        <v>192598</v>
      </c>
      <c r="NP19" s="369">
        <v>3140660</v>
      </c>
    </row>
    <row r="20" spans="2:380" s="486" customFormat="1" ht="24.75" customHeight="1" x14ac:dyDescent="0.15">
      <c r="B20" s="484" t="s">
        <v>54</v>
      </c>
      <c r="C20" s="368">
        <v>5132451</v>
      </c>
      <c r="D20" s="368">
        <v>1228838</v>
      </c>
      <c r="E20" s="368">
        <v>6361289</v>
      </c>
      <c r="F20" s="368">
        <v>79377</v>
      </c>
      <c r="G20" s="368">
        <v>8658</v>
      </c>
      <c r="H20" s="368">
        <v>72</v>
      </c>
      <c r="I20" s="368">
        <v>39795</v>
      </c>
      <c r="J20" s="368">
        <v>48525</v>
      </c>
      <c r="K20" s="368">
        <v>3128</v>
      </c>
      <c r="L20" s="368">
        <v>26493</v>
      </c>
      <c r="M20" s="369">
        <v>157523</v>
      </c>
      <c r="N20" s="480"/>
      <c r="O20" s="481"/>
      <c r="P20" s="484" t="s">
        <v>54</v>
      </c>
      <c r="Q20" s="368">
        <v>33</v>
      </c>
      <c r="R20" s="368">
        <v>29326</v>
      </c>
      <c r="S20" s="368">
        <v>29359</v>
      </c>
      <c r="T20" s="368">
        <v>0</v>
      </c>
      <c r="U20" s="368">
        <v>0</v>
      </c>
      <c r="V20" s="368">
        <v>0</v>
      </c>
      <c r="W20" s="368">
        <v>0</v>
      </c>
      <c r="X20" s="368">
        <v>0</v>
      </c>
      <c r="Y20" s="368">
        <v>52790</v>
      </c>
      <c r="Z20" s="371">
        <v>239672</v>
      </c>
      <c r="AA20" s="480"/>
      <c r="AB20" s="481"/>
      <c r="AC20" s="484" t="s">
        <v>54</v>
      </c>
      <c r="AD20" s="368">
        <v>77856</v>
      </c>
      <c r="AE20" s="368">
        <v>0</v>
      </c>
      <c r="AF20" s="368">
        <v>77856</v>
      </c>
      <c r="AG20" s="368">
        <v>161816</v>
      </c>
      <c r="AH20" s="368">
        <v>22</v>
      </c>
      <c r="AI20" s="371">
        <v>2</v>
      </c>
      <c r="AJ20" s="480"/>
      <c r="AK20" s="481"/>
      <c r="AL20" s="487" t="s">
        <v>54</v>
      </c>
      <c r="AM20" s="368">
        <v>13641</v>
      </c>
      <c r="AN20" s="368">
        <v>8937</v>
      </c>
      <c r="AO20" s="368">
        <v>22578</v>
      </c>
      <c r="AP20" s="368">
        <v>59097876</v>
      </c>
      <c r="AQ20" s="368">
        <v>560735</v>
      </c>
      <c r="AR20" s="368">
        <v>1652</v>
      </c>
      <c r="AS20" s="368">
        <v>9830</v>
      </c>
      <c r="AT20" s="368">
        <v>89072</v>
      </c>
      <c r="AU20" s="368">
        <v>21877</v>
      </c>
      <c r="AV20" s="368">
        <v>13678</v>
      </c>
      <c r="AW20" s="368">
        <v>59794720</v>
      </c>
      <c r="AX20" s="368">
        <v>26806482</v>
      </c>
      <c r="AY20" s="368">
        <v>32308227</v>
      </c>
      <c r="AZ20" s="368">
        <v>550729</v>
      </c>
      <c r="BA20" s="369">
        <v>1652</v>
      </c>
      <c r="BB20" s="481"/>
      <c r="BC20" s="487" t="s">
        <v>54</v>
      </c>
      <c r="BD20" s="368">
        <v>9496</v>
      </c>
      <c r="BE20" s="368">
        <v>83406</v>
      </c>
      <c r="BF20" s="368">
        <v>21877</v>
      </c>
      <c r="BG20" s="368">
        <v>12851</v>
      </c>
      <c r="BH20" s="368">
        <v>32988238</v>
      </c>
      <c r="BI20" s="368">
        <v>1291395</v>
      </c>
      <c r="BJ20" s="368">
        <v>11014</v>
      </c>
      <c r="BK20" s="368">
        <v>60</v>
      </c>
      <c r="BL20" s="368">
        <v>190</v>
      </c>
      <c r="BM20" s="368">
        <v>1668</v>
      </c>
      <c r="BN20" s="371">
        <v>438</v>
      </c>
      <c r="BO20" s="368">
        <v>257</v>
      </c>
      <c r="BP20" s="369">
        <v>1305022</v>
      </c>
      <c r="BQ20" s="480"/>
      <c r="BR20" s="481"/>
      <c r="BS20" s="487" t="s">
        <v>54</v>
      </c>
      <c r="BT20" s="368">
        <v>32865</v>
      </c>
      <c r="BU20" s="368">
        <v>2004</v>
      </c>
      <c r="BV20" s="368">
        <v>20033</v>
      </c>
      <c r="BW20" s="368">
        <v>32748</v>
      </c>
      <c r="BX20" s="368">
        <v>0</v>
      </c>
      <c r="BY20" s="368">
        <v>87650</v>
      </c>
      <c r="BZ20" s="368">
        <v>138</v>
      </c>
      <c r="CA20" s="368">
        <v>1480</v>
      </c>
      <c r="CB20" s="368">
        <v>1403</v>
      </c>
      <c r="CC20" s="368">
        <v>4</v>
      </c>
      <c r="CD20" s="368">
        <v>0</v>
      </c>
      <c r="CE20" s="368">
        <v>983466</v>
      </c>
      <c r="CF20" s="368">
        <v>230881</v>
      </c>
      <c r="CG20" s="371">
        <v>1214347</v>
      </c>
      <c r="CH20" s="480"/>
      <c r="CI20" s="481"/>
      <c r="CJ20" s="487" t="s">
        <v>54</v>
      </c>
      <c r="CK20" s="368">
        <v>120</v>
      </c>
      <c r="CL20" s="368">
        <v>0</v>
      </c>
      <c r="CM20" s="368">
        <v>120</v>
      </c>
      <c r="CN20" s="368">
        <v>1259504</v>
      </c>
      <c r="CO20" s="368">
        <v>0</v>
      </c>
      <c r="CP20" s="368">
        <v>0</v>
      </c>
      <c r="CQ20" s="368">
        <v>0</v>
      </c>
      <c r="CR20" s="368">
        <v>12331</v>
      </c>
      <c r="CS20" s="368">
        <v>3520</v>
      </c>
      <c r="CT20" s="368">
        <v>833</v>
      </c>
      <c r="CU20" s="368">
        <v>1276188</v>
      </c>
      <c r="CV20" s="368">
        <v>263349</v>
      </c>
      <c r="CW20" s="368">
        <v>996155</v>
      </c>
      <c r="CX20" s="368">
        <v>0</v>
      </c>
      <c r="CY20" s="369">
        <v>0</v>
      </c>
      <c r="CZ20" s="481"/>
      <c r="DA20" s="487" t="s">
        <v>54</v>
      </c>
      <c r="DB20" s="368">
        <v>0</v>
      </c>
      <c r="DC20" s="368">
        <v>12331</v>
      </c>
      <c r="DD20" s="368">
        <v>3520</v>
      </c>
      <c r="DE20" s="368">
        <v>833</v>
      </c>
      <c r="DF20" s="368">
        <v>1012839</v>
      </c>
      <c r="DG20" s="368">
        <v>39840</v>
      </c>
      <c r="DH20" s="368">
        <v>0</v>
      </c>
      <c r="DI20" s="368">
        <v>0</v>
      </c>
      <c r="DJ20" s="368">
        <v>0</v>
      </c>
      <c r="DK20" s="368">
        <v>246</v>
      </c>
      <c r="DL20" s="371">
        <v>70</v>
      </c>
      <c r="DM20" s="368">
        <v>17</v>
      </c>
      <c r="DN20" s="369">
        <v>40173</v>
      </c>
      <c r="DO20" s="480"/>
      <c r="DP20" s="481"/>
      <c r="DQ20" s="484" t="s">
        <v>54</v>
      </c>
      <c r="DR20" s="368">
        <v>119</v>
      </c>
      <c r="DS20" s="368">
        <v>37</v>
      </c>
      <c r="DT20" s="368">
        <v>0</v>
      </c>
      <c r="DU20" s="368">
        <v>2119</v>
      </c>
      <c r="DV20" s="368">
        <v>0</v>
      </c>
      <c r="DW20" s="368">
        <v>2275</v>
      </c>
      <c r="DX20" s="368">
        <v>0</v>
      </c>
      <c r="DY20" s="368">
        <v>103</v>
      </c>
      <c r="DZ20" s="368">
        <v>310</v>
      </c>
      <c r="EA20" s="368">
        <v>48</v>
      </c>
      <c r="EB20" s="368">
        <v>0</v>
      </c>
      <c r="EC20" s="368">
        <v>37437</v>
      </c>
      <c r="ED20" s="368">
        <v>0</v>
      </c>
      <c r="EE20" s="369">
        <v>37437</v>
      </c>
      <c r="EF20" s="480"/>
      <c r="EG20" s="481"/>
      <c r="EH20" s="487" t="s">
        <v>54</v>
      </c>
      <c r="EI20" s="368">
        <v>120</v>
      </c>
      <c r="EJ20" s="368">
        <v>0</v>
      </c>
      <c r="EK20" s="368">
        <v>120</v>
      </c>
      <c r="EL20" s="368">
        <v>1999900</v>
      </c>
      <c r="EM20" s="368">
        <v>16451</v>
      </c>
      <c r="EN20" s="368">
        <v>0</v>
      </c>
      <c r="EO20" s="368">
        <v>2899</v>
      </c>
      <c r="EP20" s="368">
        <v>496</v>
      </c>
      <c r="EQ20" s="368">
        <v>1453</v>
      </c>
      <c r="ER20" s="368">
        <v>0</v>
      </c>
      <c r="ES20" s="368">
        <v>2021199</v>
      </c>
      <c r="ET20" s="368">
        <v>309466</v>
      </c>
      <c r="EU20" s="368">
        <v>1690434</v>
      </c>
      <c r="EV20" s="368">
        <v>16451</v>
      </c>
      <c r="EW20" s="369">
        <v>0</v>
      </c>
      <c r="EX20" s="481"/>
      <c r="EY20" s="484" t="s">
        <v>54</v>
      </c>
      <c r="EZ20" s="368">
        <v>2899</v>
      </c>
      <c r="FA20" s="368">
        <v>496</v>
      </c>
      <c r="FB20" s="368">
        <v>1453</v>
      </c>
      <c r="FC20" s="368">
        <v>0</v>
      </c>
      <c r="FD20" s="368">
        <v>1711733</v>
      </c>
      <c r="FE20" s="368">
        <v>67612</v>
      </c>
      <c r="FF20" s="368">
        <v>329</v>
      </c>
      <c r="FG20" s="368">
        <v>0</v>
      </c>
      <c r="FH20" s="368">
        <v>58</v>
      </c>
      <c r="FI20" s="368">
        <v>10</v>
      </c>
      <c r="FJ20" s="371">
        <v>29</v>
      </c>
      <c r="FK20" s="368">
        <v>0</v>
      </c>
      <c r="FL20" s="369">
        <v>68038</v>
      </c>
      <c r="FM20" s="481"/>
      <c r="FN20" s="484" t="s">
        <v>54</v>
      </c>
      <c r="FO20" s="368">
        <v>119</v>
      </c>
      <c r="FP20" s="368">
        <v>332</v>
      </c>
      <c r="FQ20" s="368">
        <v>0</v>
      </c>
      <c r="FR20" s="368">
        <v>4770</v>
      </c>
      <c r="FS20" s="368">
        <v>0</v>
      </c>
      <c r="FT20" s="368">
        <v>5221</v>
      </c>
      <c r="FU20" s="368">
        <v>0</v>
      </c>
      <c r="FV20" s="368">
        <v>41</v>
      </c>
      <c r="FW20" s="368">
        <v>0</v>
      </c>
      <c r="FX20" s="368">
        <v>76</v>
      </c>
      <c r="FY20" s="368">
        <v>0</v>
      </c>
      <c r="FZ20" s="368">
        <v>62700</v>
      </c>
      <c r="GA20" s="368">
        <v>0</v>
      </c>
      <c r="GB20" s="369">
        <v>62700</v>
      </c>
      <c r="GC20" s="480"/>
      <c r="GD20" s="481"/>
      <c r="GE20" s="487" t="s">
        <v>54</v>
      </c>
      <c r="GF20" s="368">
        <v>31</v>
      </c>
      <c r="GG20" s="368">
        <v>0</v>
      </c>
      <c r="GH20" s="368">
        <v>31</v>
      </c>
      <c r="GI20" s="368">
        <v>971776</v>
      </c>
      <c r="GJ20" s="368">
        <v>4465</v>
      </c>
      <c r="GK20" s="368">
        <v>0</v>
      </c>
      <c r="GL20" s="368">
        <v>0</v>
      </c>
      <c r="GM20" s="368">
        <v>110866</v>
      </c>
      <c r="GN20" s="368">
        <v>0</v>
      </c>
      <c r="GO20" s="368">
        <v>0</v>
      </c>
      <c r="GP20" s="368">
        <v>1087107</v>
      </c>
      <c r="GQ20" s="368">
        <v>69261</v>
      </c>
      <c r="GR20" s="368">
        <v>902515</v>
      </c>
      <c r="GS20" s="368">
        <v>4465</v>
      </c>
      <c r="GT20" s="369">
        <v>0</v>
      </c>
      <c r="GU20" s="481"/>
      <c r="GV20" s="484" t="s">
        <v>54</v>
      </c>
      <c r="GW20" s="368">
        <v>0</v>
      </c>
      <c r="GX20" s="368">
        <v>110866</v>
      </c>
      <c r="GY20" s="368">
        <v>0</v>
      </c>
      <c r="GZ20" s="368">
        <v>0</v>
      </c>
      <c r="HA20" s="368">
        <v>1017846</v>
      </c>
      <c r="HB20" s="368">
        <v>36098</v>
      </c>
      <c r="HC20" s="368">
        <v>90</v>
      </c>
      <c r="HD20" s="368">
        <v>0</v>
      </c>
      <c r="HE20" s="368">
        <v>0</v>
      </c>
      <c r="HF20" s="368">
        <v>2217</v>
      </c>
      <c r="HG20" s="371">
        <v>0</v>
      </c>
      <c r="HH20" s="368">
        <v>0</v>
      </c>
      <c r="HI20" s="369">
        <v>38405</v>
      </c>
      <c r="HJ20" s="481"/>
      <c r="HK20" s="484" t="s">
        <v>54</v>
      </c>
      <c r="HL20" s="368">
        <v>6</v>
      </c>
      <c r="HM20" s="368">
        <v>526</v>
      </c>
      <c r="HN20" s="368">
        <v>0</v>
      </c>
      <c r="HO20" s="368">
        <v>3004</v>
      </c>
      <c r="HP20" s="368">
        <v>0</v>
      </c>
      <c r="HQ20" s="368">
        <v>3536</v>
      </c>
      <c r="HR20" s="368">
        <v>0</v>
      </c>
      <c r="HS20" s="368">
        <v>9</v>
      </c>
      <c r="HT20" s="368">
        <v>0</v>
      </c>
      <c r="HU20" s="368">
        <v>0</v>
      </c>
      <c r="HV20" s="368">
        <v>0</v>
      </c>
      <c r="HW20" s="368">
        <v>34860</v>
      </c>
      <c r="HX20" s="368">
        <v>0</v>
      </c>
      <c r="HY20" s="369">
        <v>34860</v>
      </c>
      <c r="HZ20" s="480"/>
      <c r="IA20" s="481"/>
      <c r="IB20" s="487" t="s">
        <v>54</v>
      </c>
      <c r="IC20" s="368">
        <v>2</v>
      </c>
      <c r="ID20" s="368">
        <v>0</v>
      </c>
      <c r="IE20" s="368">
        <v>2</v>
      </c>
      <c r="IF20" s="368">
        <v>148758</v>
      </c>
      <c r="IG20" s="368">
        <v>0</v>
      </c>
      <c r="IH20" s="368">
        <v>0</v>
      </c>
      <c r="II20" s="368">
        <v>0</v>
      </c>
      <c r="IJ20" s="368">
        <v>0</v>
      </c>
      <c r="IK20" s="368">
        <v>0</v>
      </c>
      <c r="IL20" s="368">
        <v>0</v>
      </c>
      <c r="IM20" s="368">
        <v>148758</v>
      </c>
      <c r="IN20" s="368">
        <v>2518</v>
      </c>
      <c r="IO20" s="368">
        <v>146240</v>
      </c>
      <c r="IP20" s="368">
        <v>0</v>
      </c>
      <c r="IQ20" s="369">
        <v>0</v>
      </c>
      <c r="IR20" s="481"/>
      <c r="IS20" s="484" t="s">
        <v>54</v>
      </c>
      <c r="IT20" s="368">
        <v>0</v>
      </c>
      <c r="IU20" s="368">
        <v>0</v>
      </c>
      <c r="IV20" s="368">
        <v>0</v>
      </c>
      <c r="IW20" s="368">
        <v>0</v>
      </c>
      <c r="IX20" s="368">
        <v>146240</v>
      </c>
      <c r="IY20" s="368">
        <v>5850</v>
      </c>
      <c r="IZ20" s="368">
        <v>0</v>
      </c>
      <c r="JA20" s="368">
        <v>0</v>
      </c>
      <c r="JB20" s="368">
        <v>0</v>
      </c>
      <c r="JC20" s="368">
        <v>0</v>
      </c>
      <c r="JD20" s="371">
        <v>0</v>
      </c>
      <c r="JE20" s="368">
        <v>0</v>
      </c>
      <c r="JF20" s="369">
        <v>5850</v>
      </c>
      <c r="JG20" s="481"/>
      <c r="JH20" s="484" t="s">
        <v>54</v>
      </c>
      <c r="JI20" s="368">
        <v>0</v>
      </c>
      <c r="JJ20" s="368">
        <v>0</v>
      </c>
      <c r="JK20" s="368">
        <v>0</v>
      </c>
      <c r="JL20" s="368">
        <v>851</v>
      </c>
      <c r="JM20" s="368">
        <v>0</v>
      </c>
      <c r="JN20" s="368">
        <v>851</v>
      </c>
      <c r="JO20" s="368">
        <v>0</v>
      </c>
      <c r="JP20" s="368">
        <v>0</v>
      </c>
      <c r="JQ20" s="368">
        <v>13</v>
      </c>
      <c r="JR20" s="368">
        <v>0</v>
      </c>
      <c r="JS20" s="368">
        <v>0</v>
      </c>
      <c r="JT20" s="368">
        <v>4986</v>
      </c>
      <c r="JU20" s="368">
        <v>0</v>
      </c>
      <c r="JV20" s="369">
        <v>4986</v>
      </c>
      <c r="JW20" s="480"/>
      <c r="JX20" s="481"/>
      <c r="JY20" s="487" t="s">
        <v>54</v>
      </c>
      <c r="JZ20" s="368">
        <v>0</v>
      </c>
      <c r="KA20" s="368">
        <v>0</v>
      </c>
      <c r="KB20" s="368">
        <v>0</v>
      </c>
      <c r="KC20" s="368">
        <v>0</v>
      </c>
      <c r="KD20" s="368">
        <v>0</v>
      </c>
      <c r="KE20" s="368">
        <v>0</v>
      </c>
      <c r="KF20" s="368">
        <v>0</v>
      </c>
      <c r="KG20" s="368">
        <v>0</v>
      </c>
      <c r="KH20" s="368">
        <v>0</v>
      </c>
      <c r="KI20" s="368">
        <v>0</v>
      </c>
      <c r="KJ20" s="368">
        <v>0</v>
      </c>
      <c r="KK20" s="368">
        <v>0</v>
      </c>
      <c r="KL20" s="368">
        <v>0</v>
      </c>
      <c r="KM20" s="368">
        <v>0</v>
      </c>
      <c r="KN20" s="369">
        <v>0</v>
      </c>
      <c r="KO20" s="481"/>
      <c r="KP20" s="484" t="s">
        <v>54</v>
      </c>
      <c r="KQ20" s="368">
        <v>0</v>
      </c>
      <c r="KR20" s="368">
        <v>0</v>
      </c>
      <c r="KS20" s="368">
        <v>0</v>
      </c>
      <c r="KT20" s="368">
        <v>0</v>
      </c>
      <c r="KU20" s="368">
        <v>0</v>
      </c>
      <c r="KV20" s="368">
        <v>0</v>
      </c>
      <c r="KW20" s="368">
        <v>0</v>
      </c>
      <c r="KX20" s="368">
        <v>0</v>
      </c>
      <c r="KY20" s="368">
        <v>0</v>
      </c>
      <c r="KZ20" s="368">
        <v>0</v>
      </c>
      <c r="LA20" s="371">
        <v>0</v>
      </c>
      <c r="LB20" s="368">
        <v>0</v>
      </c>
      <c r="LC20" s="369">
        <v>0</v>
      </c>
      <c r="LD20" s="481"/>
      <c r="LE20" s="484" t="s">
        <v>54</v>
      </c>
      <c r="LF20" s="370">
        <v>0</v>
      </c>
      <c r="LG20" s="368">
        <v>0</v>
      </c>
      <c r="LH20" s="368">
        <v>0</v>
      </c>
      <c r="LI20" s="368">
        <v>0</v>
      </c>
      <c r="LJ20" s="368">
        <v>0</v>
      </c>
      <c r="LK20" s="368">
        <v>0</v>
      </c>
      <c r="LL20" s="368">
        <v>0</v>
      </c>
      <c r="LM20" s="368">
        <v>0</v>
      </c>
      <c r="LN20" s="368">
        <v>0</v>
      </c>
      <c r="LO20" s="368">
        <v>0</v>
      </c>
      <c r="LP20" s="368">
        <v>0</v>
      </c>
      <c r="LQ20" s="368">
        <v>0</v>
      </c>
      <c r="LR20" s="368">
        <v>0</v>
      </c>
      <c r="LS20" s="371">
        <v>0</v>
      </c>
      <c r="LT20" s="480"/>
      <c r="LU20" s="481"/>
      <c r="LV20" s="484" t="s">
        <v>54</v>
      </c>
      <c r="LW20" s="368">
        <v>13914</v>
      </c>
      <c r="LX20" s="368">
        <v>8937</v>
      </c>
      <c r="LY20" s="368">
        <v>22851</v>
      </c>
      <c r="LZ20" s="368">
        <v>63477814</v>
      </c>
      <c r="MA20" s="368">
        <v>581651</v>
      </c>
      <c r="MB20" s="368">
        <v>1652</v>
      </c>
      <c r="MC20" s="368">
        <v>12729</v>
      </c>
      <c r="MD20" s="368">
        <v>212765</v>
      </c>
      <c r="ME20" s="368">
        <v>26850</v>
      </c>
      <c r="MF20" s="368">
        <v>14511</v>
      </c>
      <c r="MG20" s="368">
        <v>64327972</v>
      </c>
      <c r="MH20" s="368">
        <v>27451076</v>
      </c>
      <c r="MI20" s="368">
        <v>36043571</v>
      </c>
      <c r="MJ20" s="368">
        <v>571645</v>
      </c>
      <c r="MK20" s="371">
        <v>1652</v>
      </c>
      <c r="ML20" s="480"/>
      <c r="MM20" s="481"/>
      <c r="MN20" s="484" t="s">
        <v>54</v>
      </c>
      <c r="MO20" s="368">
        <v>12395</v>
      </c>
      <c r="MP20" s="368">
        <v>207099</v>
      </c>
      <c r="MQ20" s="368">
        <v>26850</v>
      </c>
      <c r="MR20" s="368">
        <v>13684</v>
      </c>
      <c r="MS20" s="368">
        <v>36876896</v>
      </c>
      <c r="MT20" s="368">
        <v>1440795</v>
      </c>
      <c r="MU20" s="368">
        <v>11433</v>
      </c>
      <c r="MV20" s="368">
        <v>60</v>
      </c>
      <c r="MW20" s="368">
        <v>248</v>
      </c>
      <c r="MX20" s="368">
        <v>4141</v>
      </c>
      <c r="MY20" s="371">
        <v>537</v>
      </c>
      <c r="MZ20" s="368">
        <v>274</v>
      </c>
      <c r="NA20" s="369">
        <v>1457488</v>
      </c>
      <c r="NB20" s="484" t="s">
        <v>54</v>
      </c>
      <c r="NC20" s="368">
        <v>33109</v>
      </c>
      <c r="ND20" s="368">
        <v>2899</v>
      </c>
      <c r="NE20" s="368">
        <v>20033</v>
      </c>
      <c r="NF20" s="368">
        <v>43492</v>
      </c>
      <c r="NG20" s="368">
        <v>0</v>
      </c>
      <c r="NH20" s="368">
        <v>99533</v>
      </c>
      <c r="NI20" s="368">
        <v>138</v>
      </c>
      <c r="NJ20" s="368">
        <v>1633</v>
      </c>
      <c r="NK20" s="368">
        <v>1726</v>
      </c>
      <c r="NL20" s="368">
        <v>128</v>
      </c>
      <c r="NM20" s="368">
        <v>0</v>
      </c>
      <c r="NN20" s="368">
        <v>1123449</v>
      </c>
      <c r="NO20" s="368">
        <v>230881</v>
      </c>
      <c r="NP20" s="369">
        <v>1354330</v>
      </c>
    </row>
    <row r="21" spans="2:380" s="486" customFormat="1" ht="24.75" customHeight="1" x14ac:dyDescent="0.15">
      <c r="B21" s="484" t="s">
        <v>186</v>
      </c>
      <c r="C21" s="490">
        <v>4210603</v>
      </c>
      <c r="D21" s="368">
        <v>745865</v>
      </c>
      <c r="E21" s="490">
        <v>4956468</v>
      </c>
      <c r="F21" s="368">
        <v>57567</v>
      </c>
      <c r="G21" s="368">
        <v>5055</v>
      </c>
      <c r="H21" s="368">
        <v>0</v>
      </c>
      <c r="I21" s="368">
        <v>38596</v>
      </c>
      <c r="J21" s="368">
        <v>43651</v>
      </c>
      <c r="K21" s="368">
        <v>6929</v>
      </c>
      <c r="L21" s="368">
        <v>18838</v>
      </c>
      <c r="M21" s="369">
        <v>126985</v>
      </c>
      <c r="N21" s="480"/>
      <c r="O21" s="481"/>
      <c r="P21" s="484" t="s">
        <v>186</v>
      </c>
      <c r="Q21" s="368">
        <v>113</v>
      </c>
      <c r="R21" s="368">
        <v>11679</v>
      </c>
      <c r="S21" s="368">
        <v>11792</v>
      </c>
      <c r="T21" s="368">
        <v>0</v>
      </c>
      <c r="U21" s="368">
        <v>0</v>
      </c>
      <c r="V21" s="368">
        <v>0</v>
      </c>
      <c r="W21" s="368">
        <v>627</v>
      </c>
      <c r="X21" s="368">
        <v>627</v>
      </c>
      <c r="Y21" s="368">
        <v>42683</v>
      </c>
      <c r="Z21" s="371">
        <v>182087</v>
      </c>
      <c r="AA21" s="480"/>
      <c r="AB21" s="481"/>
      <c r="AC21" s="484" t="s">
        <v>186</v>
      </c>
      <c r="AD21" s="368">
        <v>47946</v>
      </c>
      <c r="AE21" s="368">
        <v>0</v>
      </c>
      <c r="AF21" s="368">
        <v>47946</v>
      </c>
      <c r="AG21" s="368">
        <v>134141</v>
      </c>
      <c r="AH21" s="368">
        <v>17</v>
      </c>
      <c r="AI21" s="371">
        <v>3</v>
      </c>
      <c r="AJ21" s="480"/>
      <c r="AK21" s="481"/>
      <c r="AL21" s="487" t="s">
        <v>186</v>
      </c>
      <c r="AM21" s="368">
        <v>8291</v>
      </c>
      <c r="AN21" s="368">
        <v>4688</v>
      </c>
      <c r="AO21" s="368">
        <v>12979</v>
      </c>
      <c r="AP21" s="368">
        <v>35857502</v>
      </c>
      <c r="AQ21" s="368">
        <v>906386</v>
      </c>
      <c r="AR21" s="368">
        <v>0</v>
      </c>
      <c r="AS21" s="368">
        <v>22484</v>
      </c>
      <c r="AT21" s="368">
        <v>145507</v>
      </c>
      <c r="AU21" s="368">
        <v>6121</v>
      </c>
      <c r="AV21" s="368">
        <v>20981</v>
      </c>
      <c r="AW21" s="368">
        <v>36958981</v>
      </c>
      <c r="AX21" s="368">
        <v>15611484</v>
      </c>
      <c r="AY21" s="368">
        <v>20262427</v>
      </c>
      <c r="AZ21" s="368">
        <v>894910</v>
      </c>
      <c r="BA21" s="369">
        <v>0</v>
      </c>
      <c r="BB21" s="481"/>
      <c r="BC21" s="487" t="s">
        <v>186</v>
      </c>
      <c r="BD21" s="368">
        <v>21479</v>
      </c>
      <c r="BE21" s="368">
        <v>142010</v>
      </c>
      <c r="BF21" s="368">
        <v>5754</v>
      </c>
      <c r="BG21" s="368">
        <v>20917</v>
      </c>
      <c r="BH21" s="368">
        <v>21347497</v>
      </c>
      <c r="BI21" s="368">
        <v>809958</v>
      </c>
      <c r="BJ21" s="368">
        <v>17897</v>
      </c>
      <c r="BK21" s="368">
        <v>0</v>
      </c>
      <c r="BL21" s="368">
        <v>430</v>
      </c>
      <c r="BM21" s="368">
        <v>2840</v>
      </c>
      <c r="BN21" s="371">
        <v>115</v>
      </c>
      <c r="BO21" s="368">
        <v>418</v>
      </c>
      <c r="BP21" s="369">
        <v>831658</v>
      </c>
      <c r="BQ21" s="480"/>
      <c r="BR21" s="481"/>
      <c r="BS21" s="487" t="s">
        <v>186</v>
      </c>
      <c r="BT21" s="368">
        <v>17865</v>
      </c>
      <c r="BU21" s="368">
        <v>519</v>
      </c>
      <c r="BV21" s="368">
        <v>13509</v>
      </c>
      <c r="BW21" s="368">
        <v>26406</v>
      </c>
      <c r="BX21" s="368">
        <v>0</v>
      </c>
      <c r="BY21" s="368">
        <v>58299</v>
      </c>
      <c r="BZ21" s="368">
        <v>68</v>
      </c>
      <c r="CA21" s="368">
        <v>790</v>
      </c>
      <c r="CB21" s="368">
        <v>784</v>
      </c>
      <c r="CC21" s="368">
        <v>16</v>
      </c>
      <c r="CD21" s="368">
        <v>164</v>
      </c>
      <c r="CE21" s="368">
        <v>648640</v>
      </c>
      <c r="CF21" s="368">
        <v>122897</v>
      </c>
      <c r="CG21" s="371">
        <v>771537</v>
      </c>
      <c r="CH21" s="480"/>
      <c r="CI21" s="481"/>
      <c r="CJ21" s="487" t="s">
        <v>186</v>
      </c>
      <c r="CK21" s="368">
        <v>82</v>
      </c>
      <c r="CL21" s="368">
        <v>0</v>
      </c>
      <c r="CM21" s="368">
        <v>82</v>
      </c>
      <c r="CN21" s="368">
        <v>849537</v>
      </c>
      <c r="CO21" s="368">
        <v>148842</v>
      </c>
      <c r="CP21" s="368">
        <v>0</v>
      </c>
      <c r="CQ21" s="368">
        <v>0</v>
      </c>
      <c r="CR21" s="368">
        <v>1880</v>
      </c>
      <c r="CS21" s="368">
        <v>0</v>
      </c>
      <c r="CT21" s="368">
        <v>4073</v>
      </c>
      <c r="CU21" s="368">
        <v>1004332</v>
      </c>
      <c r="CV21" s="368">
        <v>169894</v>
      </c>
      <c r="CW21" s="368">
        <v>679643</v>
      </c>
      <c r="CX21" s="368">
        <v>148842</v>
      </c>
      <c r="CY21" s="369">
        <v>0</v>
      </c>
      <c r="CZ21" s="481"/>
      <c r="DA21" s="487" t="s">
        <v>186</v>
      </c>
      <c r="DB21" s="368">
        <v>0</v>
      </c>
      <c r="DC21" s="368">
        <v>1880</v>
      </c>
      <c r="DD21" s="368">
        <v>0</v>
      </c>
      <c r="DE21" s="368">
        <v>4073</v>
      </c>
      <c r="DF21" s="368">
        <v>834438</v>
      </c>
      <c r="DG21" s="368">
        <v>27181</v>
      </c>
      <c r="DH21" s="368">
        <v>2977</v>
      </c>
      <c r="DI21" s="368">
        <v>0</v>
      </c>
      <c r="DJ21" s="368">
        <v>0</v>
      </c>
      <c r="DK21" s="368">
        <v>38</v>
      </c>
      <c r="DL21" s="371">
        <v>0</v>
      </c>
      <c r="DM21" s="368">
        <v>82</v>
      </c>
      <c r="DN21" s="369">
        <v>30278</v>
      </c>
      <c r="DO21" s="480"/>
      <c r="DP21" s="481"/>
      <c r="DQ21" s="484" t="s">
        <v>186</v>
      </c>
      <c r="DR21" s="368">
        <v>80</v>
      </c>
      <c r="DS21" s="368">
        <v>14</v>
      </c>
      <c r="DT21" s="368">
        <v>0</v>
      </c>
      <c r="DU21" s="368">
        <v>1617</v>
      </c>
      <c r="DV21" s="368">
        <v>0</v>
      </c>
      <c r="DW21" s="368">
        <v>1711</v>
      </c>
      <c r="DX21" s="368">
        <v>0</v>
      </c>
      <c r="DY21" s="368">
        <v>0</v>
      </c>
      <c r="DZ21" s="368">
        <v>0</v>
      </c>
      <c r="EA21" s="368">
        <v>60</v>
      </c>
      <c r="EB21" s="368">
        <v>0</v>
      </c>
      <c r="EC21" s="368">
        <v>28507</v>
      </c>
      <c r="ED21" s="368">
        <v>0</v>
      </c>
      <c r="EE21" s="369">
        <v>28507</v>
      </c>
      <c r="EF21" s="480"/>
      <c r="EG21" s="481"/>
      <c r="EH21" s="487" t="s">
        <v>186</v>
      </c>
      <c r="EI21" s="368">
        <v>51</v>
      </c>
      <c r="EJ21" s="368">
        <v>0</v>
      </c>
      <c r="EK21" s="368">
        <v>51</v>
      </c>
      <c r="EL21" s="368">
        <v>764600</v>
      </c>
      <c r="EM21" s="368">
        <v>0</v>
      </c>
      <c r="EN21" s="368">
        <v>0</v>
      </c>
      <c r="EO21" s="368">
        <v>0</v>
      </c>
      <c r="EP21" s="368">
        <v>33651</v>
      </c>
      <c r="EQ21" s="368">
        <v>0</v>
      </c>
      <c r="ER21" s="368">
        <v>0</v>
      </c>
      <c r="ES21" s="368">
        <v>798251</v>
      </c>
      <c r="ET21" s="368">
        <v>113050</v>
      </c>
      <c r="EU21" s="368">
        <v>651550</v>
      </c>
      <c r="EV21" s="368">
        <v>0</v>
      </c>
      <c r="EW21" s="369">
        <v>0</v>
      </c>
      <c r="EX21" s="481"/>
      <c r="EY21" s="484" t="s">
        <v>186</v>
      </c>
      <c r="EZ21" s="368">
        <v>0</v>
      </c>
      <c r="FA21" s="368">
        <v>33651</v>
      </c>
      <c r="FB21" s="368">
        <v>0</v>
      </c>
      <c r="FC21" s="368">
        <v>0</v>
      </c>
      <c r="FD21" s="368">
        <v>685201</v>
      </c>
      <c r="FE21" s="368">
        <v>26060</v>
      </c>
      <c r="FF21" s="368">
        <v>0</v>
      </c>
      <c r="FG21" s="368">
        <v>0</v>
      </c>
      <c r="FH21" s="368">
        <v>0</v>
      </c>
      <c r="FI21" s="368">
        <v>672</v>
      </c>
      <c r="FJ21" s="371">
        <v>0</v>
      </c>
      <c r="FK21" s="368">
        <v>0</v>
      </c>
      <c r="FL21" s="369">
        <v>26732</v>
      </c>
      <c r="FM21" s="481"/>
      <c r="FN21" s="484" t="s">
        <v>186</v>
      </c>
      <c r="FO21" s="368">
        <v>50</v>
      </c>
      <c r="FP21" s="368">
        <v>5</v>
      </c>
      <c r="FQ21" s="368">
        <v>0</v>
      </c>
      <c r="FR21" s="368">
        <v>2987</v>
      </c>
      <c r="FS21" s="368">
        <v>0</v>
      </c>
      <c r="FT21" s="368">
        <v>3042</v>
      </c>
      <c r="FU21" s="368">
        <v>0</v>
      </c>
      <c r="FV21" s="368">
        <v>0</v>
      </c>
      <c r="FW21" s="368">
        <v>672</v>
      </c>
      <c r="FX21" s="368">
        <v>16</v>
      </c>
      <c r="FY21" s="368">
        <v>0</v>
      </c>
      <c r="FZ21" s="368">
        <v>23002</v>
      </c>
      <c r="GA21" s="368">
        <v>0</v>
      </c>
      <c r="GB21" s="369">
        <v>23002</v>
      </c>
      <c r="GC21" s="480"/>
      <c r="GD21" s="481"/>
      <c r="GE21" s="487" t="s">
        <v>186</v>
      </c>
      <c r="GF21" s="368">
        <v>8</v>
      </c>
      <c r="GG21" s="368">
        <v>0</v>
      </c>
      <c r="GH21" s="368">
        <v>8</v>
      </c>
      <c r="GI21" s="368">
        <v>239380</v>
      </c>
      <c r="GJ21" s="368">
        <v>0</v>
      </c>
      <c r="GK21" s="368">
        <v>0</v>
      </c>
      <c r="GL21" s="368">
        <v>0</v>
      </c>
      <c r="GM21" s="368">
        <v>0</v>
      </c>
      <c r="GN21" s="368">
        <v>0</v>
      </c>
      <c r="GO21" s="368">
        <v>0</v>
      </c>
      <c r="GP21" s="368">
        <v>239380</v>
      </c>
      <c r="GQ21" s="368">
        <v>16004</v>
      </c>
      <c r="GR21" s="368">
        <v>223376</v>
      </c>
      <c r="GS21" s="368">
        <v>0</v>
      </c>
      <c r="GT21" s="369">
        <v>0</v>
      </c>
      <c r="GU21" s="481"/>
      <c r="GV21" s="484" t="s">
        <v>186</v>
      </c>
      <c r="GW21" s="368">
        <v>0</v>
      </c>
      <c r="GX21" s="368">
        <v>0</v>
      </c>
      <c r="GY21" s="368">
        <v>0</v>
      </c>
      <c r="GZ21" s="368">
        <v>0</v>
      </c>
      <c r="HA21" s="368">
        <v>223376</v>
      </c>
      <c r="HB21" s="368">
        <v>8935</v>
      </c>
      <c r="HC21" s="368">
        <v>0</v>
      </c>
      <c r="HD21" s="368">
        <v>0</v>
      </c>
      <c r="HE21" s="368">
        <v>0</v>
      </c>
      <c r="HF21" s="368">
        <v>0</v>
      </c>
      <c r="HG21" s="371">
        <v>0</v>
      </c>
      <c r="HH21" s="368">
        <v>0</v>
      </c>
      <c r="HI21" s="369">
        <v>8935</v>
      </c>
      <c r="HJ21" s="481"/>
      <c r="HK21" s="484" t="s">
        <v>186</v>
      </c>
      <c r="HL21" s="368">
        <v>2</v>
      </c>
      <c r="HM21" s="368">
        <v>0</v>
      </c>
      <c r="HN21" s="368">
        <v>0</v>
      </c>
      <c r="HO21" s="368">
        <v>584</v>
      </c>
      <c r="HP21" s="368">
        <v>0</v>
      </c>
      <c r="HQ21" s="368">
        <v>586</v>
      </c>
      <c r="HR21" s="368">
        <v>0</v>
      </c>
      <c r="HS21" s="368">
        <v>0</v>
      </c>
      <c r="HT21" s="368">
        <v>0</v>
      </c>
      <c r="HU21" s="368">
        <v>0</v>
      </c>
      <c r="HV21" s="368">
        <v>0</v>
      </c>
      <c r="HW21" s="368">
        <v>8349</v>
      </c>
      <c r="HX21" s="368">
        <v>0</v>
      </c>
      <c r="HY21" s="369">
        <v>8349</v>
      </c>
      <c r="HZ21" s="480"/>
      <c r="IA21" s="481"/>
      <c r="IB21" s="487" t="s">
        <v>186</v>
      </c>
      <c r="IC21" s="368">
        <v>0</v>
      </c>
      <c r="ID21" s="368">
        <v>0</v>
      </c>
      <c r="IE21" s="368">
        <v>0</v>
      </c>
      <c r="IF21" s="368">
        <v>0</v>
      </c>
      <c r="IG21" s="368">
        <v>0</v>
      </c>
      <c r="IH21" s="368">
        <v>0</v>
      </c>
      <c r="II21" s="368">
        <v>0</v>
      </c>
      <c r="IJ21" s="368">
        <v>0</v>
      </c>
      <c r="IK21" s="368">
        <v>0</v>
      </c>
      <c r="IL21" s="368">
        <v>0</v>
      </c>
      <c r="IM21" s="368">
        <v>0</v>
      </c>
      <c r="IN21" s="368">
        <v>0</v>
      </c>
      <c r="IO21" s="368">
        <v>0</v>
      </c>
      <c r="IP21" s="368">
        <v>0</v>
      </c>
      <c r="IQ21" s="369">
        <v>0</v>
      </c>
      <c r="IR21" s="481"/>
      <c r="IS21" s="484" t="s">
        <v>186</v>
      </c>
      <c r="IT21" s="368">
        <v>0</v>
      </c>
      <c r="IU21" s="368">
        <v>0</v>
      </c>
      <c r="IV21" s="368">
        <v>0</v>
      </c>
      <c r="IW21" s="368">
        <v>0</v>
      </c>
      <c r="IX21" s="368">
        <v>0</v>
      </c>
      <c r="IY21" s="368">
        <v>0</v>
      </c>
      <c r="IZ21" s="368">
        <v>0</v>
      </c>
      <c r="JA21" s="368">
        <v>0</v>
      </c>
      <c r="JB21" s="368">
        <v>0</v>
      </c>
      <c r="JC21" s="368">
        <v>0</v>
      </c>
      <c r="JD21" s="371">
        <v>0</v>
      </c>
      <c r="JE21" s="368">
        <v>0</v>
      </c>
      <c r="JF21" s="369">
        <v>0</v>
      </c>
      <c r="JG21" s="481"/>
      <c r="JH21" s="484" t="s">
        <v>186</v>
      </c>
      <c r="JI21" s="368">
        <v>0</v>
      </c>
      <c r="JJ21" s="368">
        <v>0</v>
      </c>
      <c r="JK21" s="368">
        <v>0</v>
      </c>
      <c r="JL21" s="368">
        <v>0</v>
      </c>
      <c r="JM21" s="368">
        <v>0</v>
      </c>
      <c r="JN21" s="368">
        <v>0</v>
      </c>
      <c r="JO21" s="368">
        <v>0</v>
      </c>
      <c r="JP21" s="368">
        <v>0</v>
      </c>
      <c r="JQ21" s="368">
        <v>0</v>
      </c>
      <c r="JR21" s="368">
        <v>0</v>
      </c>
      <c r="JS21" s="368">
        <v>0</v>
      </c>
      <c r="JT21" s="368">
        <v>0</v>
      </c>
      <c r="JU21" s="368">
        <v>0</v>
      </c>
      <c r="JV21" s="369">
        <v>0</v>
      </c>
      <c r="JW21" s="480"/>
      <c r="JX21" s="481"/>
      <c r="JY21" s="487" t="s">
        <v>186</v>
      </c>
      <c r="JZ21" s="368">
        <v>0</v>
      </c>
      <c r="KA21" s="368">
        <v>0</v>
      </c>
      <c r="KB21" s="368">
        <v>0</v>
      </c>
      <c r="KC21" s="368">
        <v>0</v>
      </c>
      <c r="KD21" s="368">
        <v>0</v>
      </c>
      <c r="KE21" s="368">
        <v>0</v>
      </c>
      <c r="KF21" s="368">
        <v>0</v>
      </c>
      <c r="KG21" s="368">
        <v>0</v>
      </c>
      <c r="KH21" s="368">
        <v>0</v>
      </c>
      <c r="KI21" s="368">
        <v>0</v>
      </c>
      <c r="KJ21" s="368">
        <v>0</v>
      </c>
      <c r="KK21" s="368">
        <v>0</v>
      </c>
      <c r="KL21" s="368">
        <v>0</v>
      </c>
      <c r="KM21" s="368">
        <v>0</v>
      </c>
      <c r="KN21" s="369">
        <v>0</v>
      </c>
      <c r="KO21" s="481"/>
      <c r="KP21" s="484" t="s">
        <v>186</v>
      </c>
      <c r="KQ21" s="368">
        <v>0</v>
      </c>
      <c r="KR21" s="368">
        <v>0</v>
      </c>
      <c r="KS21" s="368">
        <v>0</v>
      </c>
      <c r="KT21" s="368">
        <v>0</v>
      </c>
      <c r="KU21" s="368">
        <v>0</v>
      </c>
      <c r="KV21" s="368">
        <v>0</v>
      </c>
      <c r="KW21" s="368">
        <v>0</v>
      </c>
      <c r="KX21" s="368">
        <v>0</v>
      </c>
      <c r="KY21" s="368">
        <v>0</v>
      </c>
      <c r="KZ21" s="368">
        <v>0</v>
      </c>
      <c r="LA21" s="371">
        <v>0</v>
      </c>
      <c r="LB21" s="368">
        <v>0</v>
      </c>
      <c r="LC21" s="369">
        <v>0</v>
      </c>
      <c r="LD21" s="481"/>
      <c r="LE21" s="484" t="s">
        <v>186</v>
      </c>
      <c r="LF21" s="370">
        <v>0</v>
      </c>
      <c r="LG21" s="368">
        <v>0</v>
      </c>
      <c r="LH21" s="368">
        <v>0</v>
      </c>
      <c r="LI21" s="368">
        <v>0</v>
      </c>
      <c r="LJ21" s="368">
        <v>0</v>
      </c>
      <c r="LK21" s="368">
        <v>0</v>
      </c>
      <c r="LL21" s="368">
        <v>0</v>
      </c>
      <c r="LM21" s="368">
        <v>0</v>
      </c>
      <c r="LN21" s="368">
        <v>0</v>
      </c>
      <c r="LO21" s="368">
        <v>0</v>
      </c>
      <c r="LP21" s="368">
        <v>0</v>
      </c>
      <c r="LQ21" s="368">
        <v>0</v>
      </c>
      <c r="LR21" s="368">
        <v>0</v>
      </c>
      <c r="LS21" s="371">
        <v>0</v>
      </c>
      <c r="LT21" s="480"/>
      <c r="LU21" s="481"/>
      <c r="LV21" s="484" t="s">
        <v>186</v>
      </c>
      <c r="LW21" s="368">
        <v>8432</v>
      </c>
      <c r="LX21" s="368">
        <v>4688</v>
      </c>
      <c r="LY21" s="368">
        <v>13120</v>
      </c>
      <c r="LZ21" s="368">
        <v>37711019</v>
      </c>
      <c r="MA21" s="368">
        <v>1055228</v>
      </c>
      <c r="MB21" s="368">
        <v>0</v>
      </c>
      <c r="MC21" s="368">
        <v>22484</v>
      </c>
      <c r="MD21" s="368">
        <v>181038</v>
      </c>
      <c r="ME21" s="368">
        <v>6121</v>
      </c>
      <c r="MF21" s="368">
        <v>25054</v>
      </c>
      <c r="MG21" s="368">
        <v>39000944</v>
      </c>
      <c r="MH21" s="368">
        <v>15910432</v>
      </c>
      <c r="MI21" s="368">
        <v>21816996</v>
      </c>
      <c r="MJ21" s="368">
        <v>1043752</v>
      </c>
      <c r="MK21" s="371">
        <v>0</v>
      </c>
      <c r="ML21" s="480"/>
      <c r="MM21" s="481"/>
      <c r="MN21" s="484" t="s">
        <v>186</v>
      </c>
      <c r="MO21" s="368">
        <v>21479</v>
      </c>
      <c r="MP21" s="368">
        <v>177541</v>
      </c>
      <c r="MQ21" s="368">
        <v>5754</v>
      </c>
      <c r="MR21" s="368">
        <v>24990</v>
      </c>
      <c r="MS21" s="368">
        <v>23090512</v>
      </c>
      <c r="MT21" s="368">
        <v>872134</v>
      </c>
      <c r="MU21" s="368">
        <v>20874</v>
      </c>
      <c r="MV21" s="368">
        <v>0</v>
      </c>
      <c r="MW21" s="368">
        <v>430</v>
      </c>
      <c r="MX21" s="368">
        <v>3550</v>
      </c>
      <c r="MY21" s="371">
        <v>115</v>
      </c>
      <c r="MZ21" s="368">
        <v>500</v>
      </c>
      <c r="NA21" s="369">
        <v>897603</v>
      </c>
      <c r="NB21" s="484" t="s">
        <v>186</v>
      </c>
      <c r="NC21" s="368">
        <v>17997</v>
      </c>
      <c r="ND21" s="368">
        <v>538</v>
      </c>
      <c r="NE21" s="368">
        <v>13509</v>
      </c>
      <c r="NF21" s="368">
        <v>31594</v>
      </c>
      <c r="NG21" s="368">
        <v>0</v>
      </c>
      <c r="NH21" s="368">
        <v>63638</v>
      </c>
      <c r="NI21" s="368">
        <v>68</v>
      </c>
      <c r="NJ21" s="368">
        <v>790</v>
      </c>
      <c r="NK21" s="368">
        <v>1456</v>
      </c>
      <c r="NL21" s="368">
        <v>92</v>
      </c>
      <c r="NM21" s="368">
        <v>164</v>
      </c>
      <c r="NN21" s="368">
        <v>708498</v>
      </c>
      <c r="NO21" s="368">
        <v>122897</v>
      </c>
      <c r="NP21" s="369">
        <v>831395</v>
      </c>
    </row>
    <row r="22" spans="2:380" s="486" customFormat="1" ht="24.75" customHeight="1" thickBot="1" x14ac:dyDescent="0.2">
      <c r="B22" s="484" t="s">
        <v>187</v>
      </c>
      <c r="C22" s="428">
        <v>10503587</v>
      </c>
      <c r="D22" s="428">
        <v>2758711</v>
      </c>
      <c r="E22" s="428">
        <v>13262298</v>
      </c>
      <c r="F22" s="428">
        <v>78885</v>
      </c>
      <c r="G22" s="428">
        <v>15305</v>
      </c>
      <c r="H22" s="428">
        <v>0</v>
      </c>
      <c r="I22" s="428">
        <v>38118</v>
      </c>
      <c r="J22" s="428">
        <v>53423</v>
      </c>
      <c r="K22" s="428">
        <v>9653</v>
      </c>
      <c r="L22" s="428">
        <v>26933</v>
      </c>
      <c r="M22" s="374">
        <v>168894</v>
      </c>
      <c r="N22" s="480"/>
      <c r="O22" s="481"/>
      <c r="P22" s="484" t="s">
        <v>187</v>
      </c>
      <c r="Q22" s="428">
        <v>350</v>
      </c>
      <c r="R22" s="428">
        <v>7006</v>
      </c>
      <c r="S22" s="428">
        <v>7356</v>
      </c>
      <c r="T22" s="428">
        <v>0</v>
      </c>
      <c r="U22" s="428">
        <v>0</v>
      </c>
      <c r="V22" s="428">
        <v>0</v>
      </c>
      <c r="W22" s="428">
        <v>0</v>
      </c>
      <c r="X22" s="428">
        <v>0</v>
      </c>
      <c r="Y22" s="428">
        <v>114826</v>
      </c>
      <c r="Z22" s="375">
        <v>291076</v>
      </c>
      <c r="AA22" s="480"/>
      <c r="AB22" s="481"/>
      <c r="AC22" s="484" t="s">
        <v>187</v>
      </c>
      <c r="AD22" s="428">
        <v>119964</v>
      </c>
      <c r="AE22" s="428">
        <v>0</v>
      </c>
      <c r="AF22" s="428">
        <v>119964</v>
      </c>
      <c r="AG22" s="428">
        <v>171112</v>
      </c>
      <c r="AH22" s="428">
        <v>21</v>
      </c>
      <c r="AI22" s="375">
        <v>4</v>
      </c>
      <c r="AJ22" s="480"/>
      <c r="AK22" s="481"/>
      <c r="AL22" s="487" t="s">
        <v>187</v>
      </c>
      <c r="AM22" s="428">
        <v>23016</v>
      </c>
      <c r="AN22" s="428">
        <v>11992</v>
      </c>
      <c r="AO22" s="428">
        <v>35008</v>
      </c>
      <c r="AP22" s="428">
        <v>110693809</v>
      </c>
      <c r="AQ22" s="428">
        <v>2867882</v>
      </c>
      <c r="AR22" s="428">
        <v>6040</v>
      </c>
      <c r="AS22" s="428">
        <v>416792</v>
      </c>
      <c r="AT22" s="428">
        <v>617882</v>
      </c>
      <c r="AU22" s="428">
        <v>61499</v>
      </c>
      <c r="AV22" s="428">
        <v>80061</v>
      </c>
      <c r="AW22" s="428">
        <v>114743965</v>
      </c>
      <c r="AX22" s="428">
        <v>46067353</v>
      </c>
      <c r="AY22" s="428">
        <v>64671671</v>
      </c>
      <c r="AZ22" s="428">
        <v>2841217</v>
      </c>
      <c r="BA22" s="374">
        <v>6038</v>
      </c>
      <c r="BB22" s="481"/>
      <c r="BC22" s="487" t="s">
        <v>187</v>
      </c>
      <c r="BD22" s="428">
        <v>411822</v>
      </c>
      <c r="BE22" s="428">
        <v>609686</v>
      </c>
      <c r="BF22" s="428">
        <v>61279</v>
      </c>
      <c r="BG22" s="428">
        <v>74899</v>
      </c>
      <c r="BH22" s="428">
        <v>68676612</v>
      </c>
      <c r="BI22" s="428">
        <v>2585391</v>
      </c>
      <c r="BJ22" s="428">
        <v>56075</v>
      </c>
      <c r="BK22" s="428">
        <v>217</v>
      </c>
      <c r="BL22" s="428">
        <v>8236</v>
      </c>
      <c r="BM22" s="428">
        <v>12194</v>
      </c>
      <c r="BN22" s="375">
        <v>1226</v>
      </c>
      <c r="BO22" s="428">
        <v>1498</v>
      </c>
      <c r="BP22" s="374">
        <v>2664837</v>
      </c>
      <c r="BQ22" s="480"/>
      <c r="BR22" s="481"/>
      <c r="BS22" s="487" t="s">
        <v>187</v>
      </c>
      <c r="BT22" s="428">
        <v>47887</v>
      </c>
      <c r="BU22" s="428">
        <v>2906</v>
      </c>
      <c r="BV22" s="428">
        <v>73660</v>
      </c>
      <c r="BW22" s="428">
        <v>144112</v>
      </c>
      <c r="BX22" s="428">
        <v>42</v>
      </c>
      <c r="BY22" s="428">
        <v>268607</v>
      </c>
      <c r="BZ22" s="428">
        <v>240</v>
      </c>
      <c r="CA22" s="428">
        <v>5691</v>
      </c>
      <c r="CB22" s="428">
        <v>5351</v>
      </c>
      <c r="CC22" s="428">
        <v>152</v>
      </c>
      <c r="CD22" s="428">
        <v>0</v>
      </c>
      <c r="CE22" s="428">
        <v>2143152</v>
      </c>
      <c r="CF22" s="428">
        <v>241644</v>
      </c>
      <c r="CG22" s="375">
        <v>2384796</v>
      </c>
      <c r="CH22" s="480"/>
      <c r="CI22" s="481"/>
      <c r="CJ22" s="487" t="s">
        <v>187</v>
      </c>
      <c r="CK22" s="428">
        <v>739</v>
      </c>
      <c r="CL22" s="428">
        <v>0</v>
      </c>
      <c r="CM22" s="428">
        <v>739</v>
      </c>
      <c r="CN22" s="428">
        <v>7840169</v>
      </c>
      <c r="CO22" s="428">
        <v>7826</v>
      </c>
      <c r="CP22" s="428">
        <v>21204</v>
      </c>
      <c r="CQ22" s="428">
        <v>216723</v>
      </c>
      <c r="CR22" s="428">
        <v>101278</v>
      </c>
      <c r="CS22" s="428">
        <v>11304</v>
      </c>
      <c r="CT22" s="428">
        <v>71</v>
      </c>
      <c r="CU22" s="428">
        <v>8198575</v>
      </c>
      <c r="CV22" s="428">
        <v>1742769</v>
      </c>
      <c r="CW22" s="428">
        <v>6097421</v>
      </c>
      <c r="CX22" s="428">
        <v>7823</v>
      </c>
      <c r="CY22" s="374">
        <v>21203</v>
      </c>
      <c r="CZ22" s="481"/>
      <c r="DA22" s="487" t="s">
        <v>187</v>
      </c>
      <c r="DB22" s="428">
        <v>216722</v>
      </c>
      <c r="DC22" s="428">
        <v>101270</v>
      </c>
      <c r="DD22" s="428">
        <v>11297</v>
      </c>
      <c r="DE22" s="428">
        <v>70</v>
      </c>
      <c r="DF22" s="428">
        <v>6455806</v>
      </c>
      <c r="DG22" s="428">
        <v>243864</v>
      </c>
      <c r="DH22" s="428">
        <v>157</v>
      </c>
      <c r="DI22" s="428">
        <v>763</v>
      </c>
      <c r="DJ22" s="428">
        <v>4334</v>
      </c>
      <c r="DK22" s="428">
        <v>2025</v>
      </c>
      <c r="DL22" s="375">
        <v>226</v>
      </c>
      <c r="DM22" s="428">
        <v>1</v>
      </c>
      <c r="DN22" s="374">
        <v>251370</v>
      </c>
      <c r="DO22" s="480"/>
      <c r="DP22" s="481"/>
      <c r="DQ22" s="484" t="s">
        <v>187</v>
      </c>
      <c r="DR22" s="428">
        <v>733</v>
      </c>
      <c r="DS22" s="428">
        <v>403</v>
      </c>
      <c r="DT22" s="428">
        <v>0</v>
      </c>
      <c r="DU22" s="428">
        <v>25482</v>
      </c>
      <c r="DV22" s="428">
        <v>1</v>
      </c>
      <c r="DW22" s="428">
        <v>26619</v>
      </c>
      <c r="DX22" s="428">
        <v>0</v>
      </c>
      <c r="DY22" s="428">
        <v>649</v>
      </c>
      <c r="DZ22" s="428">
        <v>938</v>
      </c>
      <c r="EA22" s="428">
        <v>944</v>
      </c>
      <c r="EB22" s="428">
        <v>0</v>
      </c>
      <c r="EC22" s="428">
        <v>222220</v>
      </c>
      <c r="ED22" s="428">
        <v>0</v>
      </c>
      <c r="EE22" s="374">
        <v>222220</v>
      </c>
      <c r="EF22" s="480"/>
      <c r="EG22" s="481"/>
      <c r="EH22" s="487" t="s">
        <v>187</v>
      </c>
      <c r="EI22" s="428">
        <v>596</v>
      </c>
      <c r="EJ22" s="428">
        <v>0</v>
      </c>
      <c r="EK22" s="428">
        <v>596</v>
      </c>
      <c r="EL22" s="428">
        <v>9272601</v>
      </c>
      <c r="EM22" s="428">
        <v>167993</v>
      </c>
      <c r="EN22" s="428">
        <v>5120</v>
      </c>
      <c r="EO22" s="428">
        <v>170457</v>
      </c>
      <c r="EP22" s="428">
        <v>52259</v>
      </c>
      <c r="EQ22" s="428">
        <v>15350</v>
      </c>
      <c r="ER22" s="428">
        <v>9848</v>
      </c>
      <c r="ES22" s="428">
        <v>9693628</v>
      </c>
      <c r="ET22" s="428">
        <v>1515562</v>
      </c>
      <c r="EU22" s="428">
        <v>7757067</v>
      </c>
      <c r="EV22" s="428">
        <v>167991</v>
      </c>
      <c r="EW22" s="374">
        <v>5118</v>
      </c>
      <c r="EX22" s="481"/>
      <c r="EY22" s="484" t="s">
        <v>187</v>
      </c>
      <c r="EZ22" s="428">
        <v>170455</v>
      </c>
      <c r="FA22" s="428">
        <v>52250</v>
      </c>
      <c r="FB22" s="428">
        <v>15339</v>
      </c>
      <c r="FC22" s="428">
        <v>9846</v>
      </c>
      <c r="FD22" s="428">
        <v>8178066</v>
      </c>
      <c r="FE22" s="428">
        <v>310255</v>
      </c>
      <c r="FF22" s="428">
        <v>3355</v>
      </c>
      <c r="FG22" s="428">
        <v>185</v>
      </c>
      <c r="FH22" s="428">
        <v>3410</v>
      </c>
      <c r="FI22" s="428">
        <v>1045</v>
      </c>
      <c r="FJ22" s="375">
        <v>307</v>
      </c>
      <c r="FK22" s="428">
        <v>197</v>
      </c>
      <c r="FL22" s="374">
        <v>318754</v>
      </c>
      <c r="FM22" s="481"/>
      <c r="FN22" s="484" t="s">
        <v>187</v>
      </c>
      <c r="FO22" s="428">
        <v>586</v>
      </c>
      <c r="FP22" s="428">
        <v>836</v>
      </c>
      <c r="FQ22" s="428">
        <v>0</v>
      </c>
      <c r="FR22" s="428">
        <v>34991</v>
      </c>
      <c r="FS22" s="428">
        <v>15</v>
      </c>
      <c r="FT22" s="428">
        <v>36428</v>
      </c>
      <c r="FU22" s="428">
        <v>0</v>
      </c>
      <c r="FV22" s="428">
        <v>447</v>
      </c>
      <c r="FW22" s="428">
        <v>1368</v>
      </c>
      <c r="FX22" s="428">
        <v>724</v>
      </c>
      <c r="FY22" s="428">
        <v>0</v>
      </c>
      <c r="FZ22" s="428">
        <v>279787</v>
      </c>
      <c r="GA22" s="428">
        <v>0</v>
      </c>
      <c r="GB22" s="374">
        <v>279787</v>
      </c>
      <c r="GC22" s="480"/>
      <c r="GD22" s="481"/>
      <c r="GE22" s="487" t="s">
        <v>187</v>
      </c>
      <c r="GF22" s="428">
        <v>126</v>
      </c>
      <c r="GG22" s="428">
        <v>0</v>
      </c>
      <c r="GH22" s="428">
        <v>126</v>
      </c>
      <c r="GI22" s="428">
        <v>3857923</v>
      </c>
      <c r="GJ22" s="428">
        <v>109745</v>
      </c>
      <c r="GK22" s="428">
        <v>0</v>
      </c>
      <c r="GL22" s="428">
        <v>355007</v>
      </c>
      <c r="GM22" s="428">
        <v>11212</v>
      </c>
      <c r="GN22" s="428">
        <v>7168</v>
      </c>
      <c r="GO22" s="428">
        <v>243</v>
      </c>
      <c r="GP22" s="428">
        <v>4341298</v>
      </c>
      <c r="GQ22" s="428">
        <v>297303</v>
      </c>
      <c r="GR22" s="428">
        <v>3560629</v>
      </c>
      <c r="GS22" s="428">
        <v>109744</v>
      </c>
      <c r="GT22" s="374">
        <v>0</v>
      </c>
      <c r="GU22" s="481"/>
      <c r="GV22" s="484" t="s">
        <v>187</v>
      </c>
      <c r="GW22" s="428">
        <v>355006</v>
      </c>
      <c r="GX22" s="428">
        <v>11209</v>
      </c>
      <c r="GY22" s="428">
        <v>7165</v>
      </c>
      <c r="GZ22" s="428">
        <v>242</v>
      </c>
      <c r="HA22" s="428">
        <v>4043995</v>
      </c>
      <c r="HB22" s="428">
        <v>142421</v>
      </c>
      <c r="HC22" s="428">
        <v>2194</v>
      </c>
      <c r="HD22" s="428">
        <v>0</v>
      </c>
      <c r="HE22" s="428">
        <v>7100</v>
      </c>
      <c r="HF22" s="428">
        <v>224</v>
      </c>
      <c r="HG22" s="375">
        <v>143</v>
      </c>
      <c r="HH22" s="428">
        <v>5</v>
      </c>
      <c r="HI22" s="374">
        <v>152087</v>
      </c>
      <c r="HJ22" s="481"/>
      <c r="HK22" s="484" t="s">
        <v>187</v>
      </c>
      <c r="HL22" s="428">
        <v>28</v>
      </c>
      <c r="HM22" s="428">
        <v>310</v>
      </c>
      <c r="HN22" s="428">
        <v>0</v>
      </c>
      <c r="HO22" s="428">
        <v>17889</v>
      </c>
      <c r="HP22" s="428">
        <v>3</v>
      </c>
      <c r="HQ22" s="428">
        <v>18230</v>
      </c>
      <c r="HR22" s="428">
        <v>0</v>
      </c>
      <c r="HS22" s="428">
        <v>512</v>
      </c>
      <c r="HT22" s="428">
        <v>960</v>
      </c>
      <c r="HU22" s="428">
        <v>0</v>
      </c>
      <c r="HV22" s="428">
        <v>0</v>
      </c>
      <c r="HW22" s="428">
        <v>132385</v>
      </c>
      <c r="HX22" s="428">
        <v>0</v>
      </c>
      <c r="HY22" s="374">
        <v>132385</v>
      </c>
      <c r="HZ22" s="480"/>
      <c r="IA22" s="481"/>
      <c r="IB22" s="487" t="s">
        <v>187</v>
      </c>
      <c r="IC22" s="428">
        <v>15</v>
      </c>
      <c r="ID22" s="428">
        <v>0</v>
      </c>
      <c r="IE22" s="428">
        <v>15</v>
      </c>
      <c r="IF22" s="428">
        <v>1044847</v>
      </c>
      <c r="IG22" s="428">
        <v>0</v>
      </c>
      <c r="IH22" s="428">
        <v>0</v>
      </c>
      <c r="II22" s="428">
        <v>1526307</v>
      </c>
      <c r="IJ22" s="428">
        <v>0</v>
      </c>
      <c r="IK22" s="428">
        <v>0</v>
      </c>
      <c r="IL22" s="428">
        <v>0</v>
      </c>
      <c r="IM22" s="428">
        <v>2571154</v>
      </c>
      <c r="IN22" s="428">
        <v>35624</v>
      </c>
      <c r="IO22" s="428">
        <v>1009224</v>
      </c>
      <c r="IP22" s="428">
        <v>0</v>
      </c>
      <c r="IQ22" s="374">
        <v>0</v>
      </c>
      <c r="IR22" s="481"/>
      <c r="IS22" s="484" t="s">
        <v>187</v>
      </c>
      <c r="IT22" s="428">
        <v>1526306</v>
      </c>
      <c r="IU22" s="428">
        <v>0</v>
      </c>
      <c r="IV22" s="428">
        <v>0</v>
      </c>
      <c r="IW22" s="428">
        <v>0</v>
      </c>
      <c r="IX22" s="428">
        <v>2535530</v>
      </c>
      <c r="IY22" s="428">
        <v>40369</v>
      </c>
      <c r="IZ22" s="428">
        <v>0</v>
      </c>
      <c r="JA22" s="428">
        <v>0</v>
      </c>
      <c r="JB22" s="428">
        <v>30526</v>
      </c>
      <c r="JC22" s="428">
        <v>0</v>
      </c>
      <c r="JD22" s="375">
        <v>0</v>
      </c>
      <c r="JE22" s="428">
        <v>0</v>
      </c>
      <c r="JF22" s="374">
        <v>70895</v>
      </c>
      <c r="JG22" s="481"/>
      <c r="JH22" s="484" t="s">
        <v>187</v>
      </c>
      <c r="JI22" s="428">
        <v>0</v>
      </c>
      <c r="JJ22" s="428">
        <v>1037</v>
      </c>
      <c r="JK22" s="428">
        <v>0</v>
      </c>
      <c r="JL22" s="428">
        <v>11053</v>
      </c>
      <c r="JM22" s="428">
        <v>0</v>
      </c>
      <c r="JN22" s="428">
        <v>12090</v>
      </c>
      <c r="JO22" s="428">
        <v>0</v>
      </c>
      <c r="JP22" s="428">
        <v>0</v>
      </c>
      <c r="JQ22" s="428">
        <v>0</v>
      </c>
      <c r="JR22" s="428">
        <v>0</v>
      </c>
      <c r="JS22" s="428">
        <v>0</v>
      </c>
      <c r="JT22" s="428">
        <v>58805</v>
      </c>
      <c r="JU22" s="428">
        <v>0</v>
      </c>
      <c r="JV22" s="374">
        <v>58805</v>
      </c>
      <c r="JW22" s="480"/>
      <c r="JX22" s="481"/>
      <c r="JY22" s="487" t="s">
        <v>187</v>
      </c>
      <c r="JZ22" s="428">
        <v>5</v>
      </c>
      <c r="KA22" s="428">
        <v>0</v>
      </c>
      <c r="KB22" s="428">
        <v>5</v>
      </c>
      <c r="KC22" s="428">
        <v>668984</v>
      </c>
      <c r="KD22" s="428">
        <v>0</v>
      </c>
      <c r="KE22" s="428">
        <v>0</v>
      </c>
      <c r="KF22" s="428">
        <v>0</v>
      </c>
      <c r="KG22" s="428">
        <v>0</v>
      </c>
      <c r="KH22" s="428">
        <v>0</v>
      </c>
      <c r="KI22" s="428">
        <v>0</v>
      </c>
      <c r="KJ22" s="428">
        <v>668984</v>
      </c>
      <c r="KK22" s="428">
        <v>10828</v>
      </c>
      <c r="KL22" s="428">
        <v>658156</v>
      </c>
      <c r="KM22" s="428">
        <v>0</v>
      </c>
      <c r="KN22" s="374">
        <v>0</v>
      </c>
      <c r="KO22" s="481"/>
      <c r="KP22" s="484" t="s">
        <v>187</v>
      </c>
      <c r="KQ22" s="428">
        <v>0</v>
      </c>
      <c r="KR22" s="428">
        <v>0</v>
      </c>
      <c r="KS22" s="428">
        <v>0</v>
      </c>
      <c r="KT22" s="428">
        <v>0</v>
      </c>
      <c r="KU22" s="428">
        <v>658156</v>
      </c>
      <c r="KV22" s="428">
        <v>26327</v>
      </c>
      <c r="KW22" s="428">
        <v>0</v>
      </c>
      <c r="KX22" s="428">
        <v>0</v>
      </c>
      <c r="KY22" s="428">
        <v>0</v>
      </c>
      <c r="KZ22" s="428">
        <v>0</v>
      </c>
      <c r="LA22" s="375">
        <v>0</v>
      </c>
      <c r="LB22" s="428">
        <v>0</v>
      </c>
      <c r="LC22" s="374">
        <v>26327</v>
      </c>
      <c r="LD22" s="481"/>
      <c r="LE22" s="484" t="s">
        <v>187</v>
      </c>
      <c r="LF22" s="485">
        <v>0</v>
      </c>
      <c r="LG22" s="428">
        <v>0</v>
      </c>
      <c r="LH22" s="428">
        <v>0</v>
      </c>
      <c r="LI22" s="428">
        <v>1931</v>
      </c>
      <c r="LJ22" s="428">
        <v>0</v>
      </c>
      <c r="LK22" s="428">
        <v>1931</v>
      </c>
      <c r="LL22" s="428">
        <v>0</v>
      </c>
      <c r="LM22" s="428">
        <v>0</v>
      </c>
      <c r="LN22" s="428">
        <v>0</v>
      </c>
      <c r="LO22" s="428">
        <v>0</v>
      </c>
      <c r="LP22" s="428">
        <v>0</v>
      </c>
      <c r="LQ22" s="428">
        <v>24396</v>
      </c>
      <c r="LR22" s="428">
        <v>0</v>
      </c>
      <c r="LS22" s="375">
        <v>24396</v>
      </c>
      <c r="LT22" s="480"/>
      <c r="LU22" s="481"/>
      <c r="LV22" s="484" t="s">
        <v>187</v>
      </c>
      <c r="LW22" s="428">
        <v>24497</v>
      </c>
      <c r="LX22" s="428">
        <v>11992</v>
      </c>
      <c r="LY22" s="428">
        <v>36489</v>
      </c>
      <c r="LZ22" s="428">
        <v>133378333</v>
      </c>
      <c r="MA22" s="428">
        <v>3153446</v>
      </c>
      <c r="MB22" s="428">
        <v>32364</v>
      </c>
      <c r="MC22" s="428">
        <v>2685286</v>
      </c>
      <c r="MD22" s="428">
        <v>782631</v>
      </c>
      <c r="ME22" s="428">
        <v>95321</v>
      </c>
      <c r="MF22" s="428">
        <v>90223</v>
      </c>
      <c r="MG22" s="428">
        <v>140217604</v>
      </c>
      <c r="MH22" s="428">
        <v>49669439</v>
      </c>
      <c r="MI22" s="428">
        <v>83754168</v>
      </c>
      <c r="MJ22" s="428">
        <v>3126775</v>
      </c>
      <c r="MK22" s="375">
        <v>32359</v>
      </c>
      <c r="ML22" s="480"/>
      <c r="MM22" s="481"/>
      <c r="MN22" s="484" t="s">
        <v>187</v>
      </c>
      <c r="MO22" s="428">
        <v>2680311</v>
      </c>
      <c r="MP22" s="428">
        <v>774415</v>
      </c>
      <c r="MQ22" s="428">
        <v>95080</v>
      </c>
      <c r="MR22" s="428">
        <v>85057</v>
      </c>
      <c r="MS22" s="428">
        <v>90548165</v>
      </c>
      <c r="MT22" s="428">
        <v>3348627</v>
      </c>
      <c r="MU22" s="428">
        <v>61781</v>
      </c>
      <c r="MV22" s="428">
        <v>1165</v>
      </c>
      <c r="MW22" s="428">
        <v>53606</v>
      </c>
      <c r="MX22" s="428">
        <v>15488</v>
      </c>
      <c r="MY22" s="375">
        <v>1902</v>
      </c>
      <c r="MZ22" s="428">
        <v>1701</v>
      </c>
      <c r="NA22" s="374">
        <v>3484270</v>
      </c>
      <c r="NB22" s="484" t="s">
        <v>187</v>
      </c>
      <c r="NC22" s="428">
        <v>49234</v>
      </c>
      <c r="ND22" s="428">
        <v>5492</v>
      </c>
      <c r="NE22" s="428">
        <v>73660</v>
      </c>
      <c r="NF22" s="428">
        <v>235458</v>
      </c>
      <c r="NG22" s="428">
        <v>61</v>
      </c>
      <c r="NH22" s="428">
        <v>363905</v>
      </c>
      <c r="NI22" s="428">
        <v>240</v>
      </c>
      <c r="NJ22" s="428">
        <v>7299</v>
      </c>
      <c r="NK22" s="428">
        <v>8617</v>
      </c>
      <c r="NL22" s="428">
        <v>1820</v>
      </c>
      <c r="NM22" s="428">
        <v>0</v>
      </c>
      <c r="NN22" s="428">
        <v>2860745</v>
      </c>
      <c r="NO22" s="428">
        <v>241644</v>
      </c>
      <c r="NP22" s="374">
        <v>3102389</v>
      </c>
    </row>
    <row r="23" spans="2:380" s="500" customFormat="1" ht="24.75" customHeight="1" thickTop="1" thickBot="1" x14ac:dyDescent="0.2">
      <c r="B23" s="491" t="s">
        <v>193</v>
      </c>
      <c r="C23" s="492">
        <f>SUM(C9:C22)</f>
        <v>138088581</v>
      </c>
      <c r="D23" s="492">
        <f t="shared" ref="D23:I23" si="0">SUM(D9:D22)</f>
        <v>32891717</v>
      </c>
      <c r="E23" s="492">
        <f t="shared" si="0"/>
        <v>170980298</v>
      </c>
      <c r="F23" s="492">
        <f t="shared" si="0"/>
        <v>1395009</v>
      </c>
      <c r="G23" s="492">
        <f t="shared" si="0"/>
        <v>133441</v>
      </c>
      <c r="H23" s="492">
        <f t="shared" si="0"/>
        <v>1921</v>
      </c>
      <c r="I23" s="492">
        <f t="shared" si="0"/>
        <v>737180</v>
      </c>
      <c r="J23" s="492">
        <f>SUM(J9:J22)</f>
        <v>872542</v>
      </c>
      <c r="K23" s="492">
        <f>SUM(K9:K22)</f>
        <v>159758</v>
      </c>
      <c r="L23" s="492">
        <f>SUM(L9:L22)</f>
        <v>450329</v>
      </c>
      <c r="M23" s="492">
        <f>SUM(M9:M22)</f>
        <v>2877638</v>
      </c>
      <c r="N23" s="493"/>
      <c r="O23" s="494"/>
      <c r="P23" s="491" t="s">
        <v>193</v>
      </c>
      <c r="Q23" s="492">
        <f>SUM(Q9:Q22)</f>
        <v>3780</v>
      </c>
      <c r="R23" s="492">
        <f t="shared" ref="R23:Y23" si="1">SUM(R9:R22)</f>
        <v>610926</v>
      </c>
      <c r="S23" s="492">
        <f t="shared" si="1"/>
        <v>614706</v>
      </c>
      <c r="T23" s="492">
        <f t="shared" si="1"/>
        <v>0</v>
      </c>
      <c r="U23" s="492">
        <f t="shared" si="1"/>
        <v>0</v>
      </c>
      <c r="V23" s="492">
        <f t="shared" si="1"/>
        <v>0</v>
      </c>
      <c r="W23" s="492">
        <f t="shared" si="1"/>
        <v>637</v>
      </c>
      <c r="X23" s="492">
        <f t="shared" si="1"/>
        <v>637</v>
      </c>
      <c r="Y23" s="492">
        <f t="shared" si="1"/>
        <v>1000429</v>
      </c>
      <c r="Z23" s="492">
        <f>SUM(Z9:Z22)</f>
        <v>4493410</v>
      </c>
      <c r="AA23" s="493"/>
      <c r="AB23" s="494"/>
      <c r="AC23" s="491" t="s">
        <v>193</v>
      </c>
      <c r="AD23" s="492">
        <f t="shared" ref="AD23:AI23" si="2">SUM(AD9:AD22)</f>
        <v>1482744</v>
      </c>
      <c r="AE23" s="492">
        <f t="shared" si="2"/>
        <v>0</v>
      </c>
      <c r="AF23" s="492">
        <f t="shared" si="2"/>
        <v>1482744</v>
      </c>
      <c r="AG23" s="492">
        <f t="shared" si="2"/>
        <v>3010666</v>
      </c>
      <c r="AH23" s="492">
        <f t="shared" si="2"/>
        <v>372</v>
      </c>
      <c r="AI23" s="492">
        <f t="shared" si="2"/>
        <v>60</v>
      </c>
      <c r="AJ23" s="493"/>
      <c r="AK23" s="494"/>
      <c r="AL23" s="495" t="s">
        <v>193</v>
      </c>
      <c r="AM23" s="496">
        <f>SUM(AM9:AM22)</f>
        <v>298544</v>
      </c>
      <c r="AN23" s="496">
        <f t="shared" ref="AN23:BA23" si="3">SUM(AN9:AN22)</f>
        <v>149170</v>
      </c>
      <c r="AO23" s="496">
        <f t="shared" si="3"/>
        <v>447714</v>
      </c>
      <c r="AP23" s="496">
        <f t="shared" si="3"/>
        <v>1338590703</v>
      </c>
      <c r="AQ23" s="496">
        <f t="shared" si="3"/>
        <v>29999256</v>
      </c>
      <c r="AR23" s="496">
        <f>SUM(AR9:AR22)</f>
        <v>233469</v>
      </c>
      <c r="AS23" s="339">
        <f t="shared" si="3"/>
        <v>5017978</v>
      </c>
      <c r="AT23" s="339">
        <f t="shared" si="3"/>
        <v>5499062</v>
      </c>
      <c r="AU23" s="496">
        <f t="shared" si="3"/>
        <v>656888</v>
      </c>
      <c r="AV23" s="339">
        <f>SUM(AV9:AV22)</f>
        <v>927505</v>
      </c>
      <c r="AW23" s="496">
        <f t="shared" si="3"/>
        <v>1380924861</v>
      </c>
      <c r="AX23" s="496">
        <f t="shared" si="3"/>
        <v>557029460</v>
      </c>
      <c r="AY23" s="496">
        <f t="shared" si="3"/>
        <v>782091702</v>
      </c>
      <c r="AZ23" s="496">
        <f t="shared" si="3"/>
        <v>29623824</v>
      </c>
      <c r="BA23" s="383">
        <f t="shared" si="3"/>
        <v>227266</v>
      </c>
      <c r="BB23" s="494"/>
      <c r="BC23" s="495" t="s">
        <v>193</v>
      </c>
      <c r="BD23" s="492">
        <f t="shared" ref="BD23:BP23" si="4">SUM(BD9:BD22)</f>
        <v>4989927</v>
      </c>
      <c r="BE23" s="492">
        <f>SUM(BE9:BE22)</f>
        <v>5413171</v>
      </c>
      <c r="BF23" s="492">
        <f t="shared" si="4"/>
        <v>654531</v>
      </c>
      <c r="BG23" s="492">
        <f>SUM(BG9:BG22)</f>
        <v>894980</v>
      </c>
      <c r="BH23" s="492">
        <f t="shared" si="4"/>
        <v>823895401</v>
      </c>
      <c r="BI23" s="492">
        <f t="shared" si="4"/>
        <v>31264973</v>
      </c>
      <c r="BJ23" s="492">
        <f t="shared" si="4"/>
        <v>587445</v>
      </c>
      <c r="BK23" s="492">
        <f>SUM(BK9:BK22)</f>
        <v>8142</v>
      </c>
      <c r="BL23" s="492">
        <f t="shared" si="4"/>
        <v>99801</v>
      </c>
      <c r="BM23" s="492">
        <f>SUM(BM9:BM22)</f>
        <v>108264</v>
      </c>
      <c r="BN23" s="492">
        <f t="shared" si="4"/>
        <v>13089</v>
      </c>
      <c r="BO23" s="492">
        <f>SUM(BO9:BO22)</f>
        <v>17899</v>
      </c>
      <c r="BP23" s="492">
        <f t="shared" si="4"/>
        <v>32099613</v>
      </c>
      <c r="BQ23" s="493"/>
      <c r="BR23" s="494"/>
      <c r="BS23" s="495" t="s">
        <v>193</v>
      </c>
      <c r="BT23" s="492">
        <f>SUM(BT9:BT22)</f>
        <v>605616</v>
      </c>
      <c r="BU23" s="492">
        <f t="shared" ref="BU23:CG23" si="5">SUM(BU9:BU22)</f>
        <v>27995</v>
      </c>
      <c r="BV23" s="492">
        <f t="shared" si="5"/>
        <v>591933</v>
      </c>
      <c r="BW23" s="492">
        <f t="shared" si="5"/>
        <v>1478445</v>
      </c>
      <c r="BX23" s="492">
        <f t="shared" si="5"/>
        <v>788</v>
      </c>
      <c r="BY23" s="492">
        <f t="shared" si="5"/>
        <v>2704777</v>
      </c>
      <c r="BZ23" s="492">
        <f t="shared" si="5"/>
        <v>2440</v>
      </c>
      <c r="CA23" s="492">
        <f t="shared" si="5"/>
        <v>49569</v>
      </c>
      <c r="CB23" s="492">
        <f t="shared" si="5"/>
        <v>52120</v>
      </c>
      <c r="CC23" s="492">
        <f t="shared" ref="CC23" si="6">SUM(CC9:CC22)</f>
        <v>1076</v>
      </c>
      <c r="CD23" s="492">
        <f t="shared" si="5"/>
        <v>2599</v>
      </c>
      <c r="CE23" s="492">
        <f t="shared" si="5"/>
        <v>26262859</v>
      </c>
      <c r="CF23" s="492">
        <f t="shared" si="5"/>
        <v>3024173</v>
      </c>
      <c r="CG23" s="492">
        <f t="shared" si="5"/>
        <v>29287032</v>
      </c>
      <c r="CH23" s="493"/>
      <c r="CI23" s="494"/>
      <c r="CJ23" s="495" t="s">
        <v>193</v>
      </c>
      <c r="CK23" s="496">
        <f t="shared" ref="CK23:CY23" si="7">SUM(CK9:CK22)</f>
        <v>7160</v>
      </c>
      <c r="CL23" s="496">
        <f t="shared" si="7"/>
        <v>0</v>
      </c>
      <c r="CM23" s="496">
        <f t="shared" si="7"/>
        <v>7160</v>
      </c>
      <c r="CN23" s="496">
        <f t="shared" si="7"/>
        <v>75663810</v>
      </c>
      <c r="CO23" s="496">
        <f t="shared" si="7"/>
        <v>1097388</v>
      </c>
      <c r="CP23" s="496">
        <f t="shared" si="7"/>
        <v>27700</v>
      </c>
      <c r="CQ23" s="339">
        <f t="shared" si="7"/>
        <v>420670</v>
      </c>
      <c r="CR23" s="339">
        <f t="shared" si="7"/>
        <v>447869</v>
      </c>
      <c r="CS23" s="496">
        <f t="shared" si="7"/>
        <v>105739</v>
      </c>
      <c r="CT23" s="339">
        <f t="shared" si="7"/>
        <v>27629</v>
      </c>
      <c r="CU23" s="339">
        <f t="shared" si="7"/>
        <v>77790805</v>
      </c>
      <c r="CV23" s="496">
        <f t="shared" si="7"/>
        <v>16562363</v>
      </c>
      <c r="CW23" s="496">
        <f t="shared" si="7"/>
        <v>59101631</v>
      </c>
      <c r="CX23" s="496">
        <f t="shared" si="7"/>
        <v>1097351</v>
      </c>
      <c r="CY23" s="383">
        <f t="shared" si="7"/>
        <v>27697</v>
      </c>
      <c r="CZ23" s="494"/>
      <c r="DA23" s="495" t="s">
        <v>193</v>
      </c>
      <c r="DB23" s="492">
        <f t="shared" ref="DB23:DN23" si="8">SUM(DB9:DB22)</f>
        <v>420664</v>
      </c>
      <c r="DC23" s="492">
        <f t="shared" si="8"/>
        <v>447803</v>
      </c>
      <c r="DD23" s="492">
        <f t="shared" si="8"/>
        <v>105672</v>
      </c>
      <c r="DE23" s="492">
        <f t="shared" si="8"/>
        <v>27624</v>
      </c>
      <c r="DF23" s="492">
        <f t="shared" si="8"/>
        <v>61228442</v>
      </c>
      <c r="DG23" s="492">
        <f t="shared" si="8"/>
        <v>2363742</v>
      </c>
      <c r="DH23" s="492">
        <f t="shared" si="8"/>
        <v>21852</v>
      </c>
      <c r="DI23" s="492">
        <f t="shared" si="8"/>
        <v>997</v>
      </c>
      <c r="DJ23" s="492">
        <f t="shared" si="8"/>
        <v>8412</v>
      </c>
      <c r="DK23" s="492">
        <f t="shared" si="8"/>
        <v>8955</v>
      </c>
      <c r="DL23" s="492">
        <f t="shared" si="8"/>
        <v>2113</v>
      </c>
      <c r="DM23" s="492">
        <f t="shared" si="8"/>
        <v>554</v>
      </c>
      <c r="DN23" s="492">
        <f t="shared" si="8"/>
        <v>2406625</v>
      </c>
      <c r="DO23" s="493"/>
      <c r="DP23" s="494"/>
      <c r="DQ23" s="491" t="s">
        <v>193</v>
      </c>
      <c r="DR23" s="492">
        <f>SUM(DR9:DR22)</f>
        <v>7125</v>
      </c>
      <c r="DS23" s="492">
        <f t="shared" ref="DS23:EE23" si="9">SUM(DS9:DS22)</f>
        <v>3737</v>
      </c>
      <c r="DT23" s="492">
        <f t="shared" si="9"/>
        <v>0</v>
      </c>
      <c r="DU23" s="492">
        <f t="shared" si="9"/>
        <v>228572</v>
      </c>
      <c r="DV23" s="492">
        <f t="shared" si="9"/>
        <v>72</v>
      </c>
      <c r="DW23" s="492">
        <f t="shared" si="9"/>
        <v>239506</v>
      </c>
      <c r="DX23" s="492">
        <f t="shared" si="9"/>
        <v>0</v>
      </c>
      <c r="DY23" s="492">
        <f t="shared" si="9"/>
        <v>5025</v>
      </c>
      <c r="DZ23" s="492">
        <f t="shared" si="9"/>
        <v>7167</v>
      </c>
      <c r="EA23" s="492">
        <f t="shared" ref="EA23" si="10">SUM(EA9:EA22)</f>
        <v>7696</v>
      </c>
      <c r="EB23" s="492">
        <f t="shared" si="9"/>
        <v>0</v>
      </c>
      <c r="EC23" s="492">
        <f t="shared" si="9"/>
        <v>2147231</v>
      </c>
      <c r="ED23" s="492">
        <f t="shared" si="9"/>
        <v>0</v>
      </c>
      <c r="EE23" s="492">
        <f t="shared" si="9"/>
        <v>2147231</v>
      </c>
      <c r="EF23" s="493"/>
      <c r="EG23" s="494"/>
      <c r="EH23" s="495" t="s">
        <v>193</v>
      </c>
      <c r="EI23" s="496">
        <f t="shared" ref="EI23:EW23" si="11">SUM(EI9:EI22)</f>
        <v>5148</v>
      </c>
      <c r="EJ23" s="496">
        <f t="shared" si="11"/>
        <v>0</v>
      </c>
      <c r="EK23" s="496">
        <f t="shared" si="11"/>
        <v>5148</v>
      </c>
      <c r="EL23" s="496">
        <f t="shared" si="11"/>
        <v>80851366</v>
      </c>
      <c r="EM23" s="496">
        <f t="shared" si="11"/>
        <v>2252863</v>
      </c>
      <c r="EN23" s="496">
        <f t="shared" si="11"/>
        <v>107742</v>
      </c>
      <c r="EO23" s="339">
        <f t="shared" si="11"/>
        <v>6351125</v>
      </c>
      <c r="EP23" s="339">
        <f t="shared" si="11"/>
        <v>682785</v>
      </c>
      <c r="EQ23" s="496">
        <f t="shared" si="11"/>
        <v>311522</v>
      </c>
      <c r="ER23" s="339">
        <f t="shared" si="11"/>
        <v>23840</v>
      </c>
      <c r="ES23" s="496">
        <f t="shared" si="11"/>
        <v>90581243</v>
      </c>
      <c r="ET23" s="496">
        <f t="shared" si="11"/>
        <v>12690178</v>
      </c>
      <c r="EU23" s="496">
        <f t="shared" si="11"/>
        <v>68161387</v>
      </c>
      <c r="EV23" s="496">
        <f t="shared" si="11"/>
        <v>2252835</v>
      </c>
      <c r="EW23" s="383">
        <f t="shared" si="11"/>
        <v>107735</v>
      </c>
      <c r="EX23" s="494"/>
      <c r="EY23" s="491" t="s">
        <v>193</v>
      </c>
      <c r="EZ23" s="492">
        <f t="shared" ref="EZ23:FL23" si="12">SUM(EZ9:EZ22)</f>
        <v>6351109</v>
      </c>
      <c r="FA23" s="492">
        <f t="shared" si="12"/>
        <v>682717</v>
      </c>
      <c r="FB23" s="492">
        <f t="shared" si="12"/>
        <v>311452</v>
      </c>
      <c r="FC23" s="492">
        <f t="shared" si="12"/>
        <v>23830</v>
      </c>
      <c r="FD23" s="492">
        <f t="shared" si="12"/>
        <v>77891065</v>
      </c>
      <c r="FE23" s="492">
        <f t="shared" si="12"/>
        <v>2726233</v>
      </c>
      <c r="FF23" s="492">
        <f t="shared" si="12"/>
        <v>44992</v>
      </c>
      <c r="FG23" s="492">
        <f t="shared" si="12"/>
        <v>3411</v>
      </c>
      <c r="FH23" s="492">
        <f t="shared" si="12"/>
        <v>127024</v>
      </c>
      <c r="FI23" s="492">
        <f t="shared" si="12"/>
        <v>13655</v>
      </c>
      <c r="FJ23" s="492">
        <f t="shared" si="12"/>
        <v>6233</v>
      </c>
      <c r="FK23" s="492">
        <f t="shared" si="12"/>
        <v>475</v>
      </c>
      <c r="FL23" s="497">
        <f t="shared" si="12"/>
        <v>2922023</v>
      </c>
      <c r="FM23" s="494"/>
      <c r="FN23" s="491" t="s">
        <v>193</v>
      </c>
      <c r="FO23" s="492">
        <f>SUM(FO9:FO22)</f>
        <v>5065</v>
      </c>
      <c r="FP23" s="492">
        <f t="shared" ref="FP23:GB23" si="13">SUM(FP9:FP22)</f>
        <v>5059</v>
      </c>
      <c r="FQ23" s="492">
        <f t="shared" si="13"/>
        <v>0</v>
      </c>
      <c r="FR23" s="492">
        <f t="shared" si="13"/>
        <v>296994</v>
      </c>
      <c r="FS23" s="492">
        <f t="shared" si="13"/>
        <v>8701</v>
      </c>
      <c r="FT23" s="492">
        <f t="shared" si="13"/>
        <v>315819</v>
      </c>
      <c r="FU23" s="492">
        <f t="shared" si="13"/>
        <v>0</v>
      </c>
      <c r="FV23" s="492">
        <f t="shared" si="13"/>
        <v>7674</v>
      </c>
      <c r="FW23" s="492">
        <f t="shared" si="13"/>
        <v>12851</v>
      </c>
      <c r="FX23" s="492">
        <f t="shared" ref="FX23" si="14">SUM(FX9:FX22)</f>
        <v>5188</v>
      </c>
      <c r="FY23" s="492">
        <f t="shared" si="13"/>
        <v>3</v>
      </c>
      <c r="FZ23" s="492">
        <f t="shared" si="13"/>
        <v>2580488</v>
      </c>
      <c r="GA23" s="492">
        <f t="shared" si="13"/>
        <v>0</v>
      </c>
      <c r="GB23" s="492">
        <f t="shared" si="13"/>
        <v>2580488</v>
      </c>
      <c r="GC23" s="493"/>
      <c r="GD23" s="494"/>
      <c r="GE23" s="495" t="s">
        <v>193</v>
      </c>
      <c r="GF23" s="496">
        <f t="shared" ref="GF23:GT23" si="15">SUM(GF9:GF22)</f>
        <v>1315</v>
      </c>
      <c r="GG23" s="496">
        <f t="shared" si="15"/>
        <v>0</v>
      </c>
      <c r="GH23" s="496">
        <f t="shared" si="15"/>
        <v>1315</v>
      </c>
      <c r="GI23" s="496">
        <f t="shared" si="15"/>
        <v>41244381</v>
      </c>
      <c r="GJ23" s="496">
        <f t="shared" si="15"/>
        <v>938062</v>
      </c>
      <c r="GK23" s="496">
        <f t="shared" si="15"/>
        <v>32045</v>
      </c>
      <c r="GL23" s="339">
        <f t="shared" si="15"/>
        <v>1564936</v>
      </c>
      <c r="GM23" s="339">
        <f t="shared" si="15"/>
        <v>1641403</v>
      </c>
      <c r="GN23" s="496">
        <f t="shared" si="15"/>
        <v>106758</v>
      </c>
      <c r="GO23" s="339">
        <f t="shared" si="15"/>
        <v>24801</v>
      </c>
      <c r="GP23" s="496">
        <f t="shared" si="15"/>
        <v>45552386</v>
      </c>
      <c r="GQ23" s="496">
        <f t="shared" si="15"/>
        <v>3021711</v>
      </c>
      <c r="GR23" s="496">
        <f t="shared" si="15"/>
        <v>38222774</v>
      </c>
      <c r="GS23" s="496">
        <f t="shared" si="15"/>
        <v>938053</v>
      </c>
      <c r="GT23" s="383">
        <f t="shared" si="15"/>
        <v>32042</v>
      </c>
      <c r="GU23" s="494"/>
      <c r="GV23" s="491" t="s">
        <v>193</v>
      </c>
      <c r="GW23" s="492">
        <f t="shared" ref="GW23:HI23" si="16">SUM(GW9:GW22)</f>
        <v>1564930</v>
      </c>
      <c r="GX23" s="492">
        <f t="shared" si="16"/>
        <v>1641359</v>
      </c>
      <c r="GY23" s="492">
        <f t="shared" si="16"/>
        <v>106720</v>
      </c>
      <c r="GZ23" s="492">
        <f t="shared" si="16"/>
        <v>24797</v>
      </c>
      <c r="HA23" s="492">
        <f t="shared" si="16"/>
        <v>42530675</v>
      </c>
      <c r="HB23" s="492">
        <f t="shared" si="16"/>
        <v>1528859</v>
      </c>
      <c r="HC23" s="492">
        <f t="shared" si="16"/>
        <v>18756</v>
      </c>
      <c r="HD23" s="492">
        <f t="shared" si="16"/>
        <v>1153</v>
      </c>
      <c r="HE23" s="492">
        <f t="shared" si="16"/>
        <v>31298</v>
      </c>
      <c r="HF23" s="492">
        <f t="shared" si="16"/>
        <v>32824</v>
      </c>
      <c r="HG23" s="492">
        <f t="shared" si="16"/>
        <v>2134</v>
      </c>
      <c r="HH23" s="492">
        <f t="shared" si="16"/>
        <v>497</v>
      </c>
      <c r="HI23" s="497">
        <f t="shared" si="16"/>
        <v>1615521</v>
      </c>
      <c r="HJ23" s="494"/>
      <c r="HK23" s="491" t="s">
        <v>193</v>
      </c>
      <c r="HL23" s="492">
        <f>SUM(HL9:HL22)</f>
        <v>288</v>
      </c>
      <c r="HM23" s="492">
        <f t="shared" ref="HM23:HY23" si="17">SUM(HM9:HM22)</f>
        <v>4593</v>
      </c>
      <c r="HN23" s="492">
        <f t="shared" si="17"/>
        <v>0</v>
      </c>
      <c r="HO23" s="492">
        <f t="shared" si="17"/>
        <v>167214</v>
      </c>
      <c r="HP23" s="492">
        <f t="shared" si="17"/>
        <v>23</v>
      </c>
      <c r="HQ23" s="492">
        <f t="shared" si="17"/>
        <v>172118</v>
      </c>
      <c r="HR23" s="492">
        <f t="shared" si="17"/>
        <v>0</v>
      </c>
      <c r="HS23" s="492">
        <f t="shared" si="17"/>
        <v>2998</v>
      </c>
      <c r="HT23" s="492">
        <f t="shared" si="17"/>
        <v>8614</v>
      </c>
      <c r="HU23" s="492">
        <f t="shared" ref="HU23" si="18">SUM(HU9:HU22)</f>
        <v>0</v>
      </c>
      <c r="HV23" s="492">
        <f t="shared" si="17"/>
        <v>3</v>
      </c>
      <c r="HW23" s="492">
        <f t="shared" si="17"/>
        <v>1431788</v>
      </c>
      <c r="HX23" s="492">
        <f t="shared" si="17"/>
        <v>0</v>
      </c>
      <c r="HY23" s="492">
        <f t="shared" si="17"/>
        <v>1431788</v>
      </c>
      <c r="HZ23" s="493"/>
      <c r="IA23" s="494"/>
      <c r="IB23" s="495" t="s">
        <v>193</v>
      </c>
      <c r="IC23" s="496">
        <f t="shared" ref="IC23:IP23" si="19">SUM(IC9:IC22)</f>
        <v>174</v>
      </c>
      <c r="ID23" s="496">
        <f t="shared" si="19"/>
        <v>0</v>
      </c>
      <c r="IE23" s="496">
        <f t="shared" si="19"/>
        <v>174</v>
      </c>
      <c r="IF23" s="496">
        <f t="shared" si="19"/>
        <v>11852286</v>
      </c>
      <c r="IG23" s="496">
        <f t="shared" si="19"/>
        <v>277411</v>
      </c>
      <c r="IH23" s="496">
        <f t="shared" si="19"/>
        <v>0</v>
      </c>
      <c r="II23" s="339">
        <f t="shared" si="19"/>
        <v>4117510</v>
      </c>
      <c r="IJ23" s="339">
        <f t="shared" si="19"/>
        <v>76856</v>
      </c>
      <c r="IK23" s="496">
        <f t="shared" si="19"/>
        <v>88456</v>
      </c>
      <c r="IL23" s="339">
        <f t="shared" si="19"/>
        <v>23353</v>
      </c>
      <c r="IM23" s="496">
        <f t="shared" si="19"/>
        <v>16435872</v>
      </c>
      <c r="IN23" s="496">
        <f t="shared" si="19"/>
        <v>395469</v>
      </c>
      <c r="IO23" s="496">
        <f t="shared" si="19"/>
        <v>11456832</v>
      </c>
      <c r="IP23" s="496">
        <f t="shared" si="19"/>
        <v>277411</v>
      </c>
      <c r="IQ23" s="383">
        <f>SUM(IQ9:IQ22)</f>
        <v>0</v>
      </c>
      <c r="IR23" s="494"/>
      <c r="IS23" s="491" t="s">
        <v>193</v>
      </c>
      <c r="IT23" s="492">
        <f t="shared" ref="IT23:JF23" si="20">SUM(IT9:IT22)</f>
        <v>4117505</v>
      </c>
      <c r="IU23" s="492">
        <f t="shared" si="20"/>
        <v>76852</v>
      </c>
      <c r="IV23" s="492">
        <f t="shared" si="20"/>
        <v>88450</v>
      </c>
      <c r="IW23" s="492">
        <f t="shared" si="20"/>
        <v>23353</v>
      </c>
      <c r="IX23" s="492">
        <f t="shared" si="20"/>
        <v>16040403</v>
      </c>
      <c r="IY23" s="492">
        <f t="shared" si="20"/>
        <v>458265</v>
      </c>
      <c r="IZ23" s="492">
        <f t="shared" si="20"/>
        <v>5549</v>
      </c>
      <c r="JA23" s="492">
        <f t="shared" si="20"/>
        <v>0</v>
      </c>
      <c r="JB23" s="492">
        <f t="shared" si="20"/>
        <v>82350</v>
      </c>
      <c r="JC23" s="492">
        <f t="shared" si="20"/>
        <v>1538</v>
      </c>
      <c r="JD23" s="492">
        <f t="shared" si="20"/>
        <v>1769</v>
      </c>
      <c r="JE23" s="492">
        <f t="shared" si="20"/>
        <v>467</v>
      </c>
      <c r="JF23" s="497">
        <f t="shared" si="20"/>
        <v>549938</v>
      </c>
      <c r="JG23" s="494"/>
      <c r="JH23" s="491" t="s">
        <v>193</v>
      </c>
      <c r="JI23" s="492">
        <f>SUM(JI9:JI22)</f>
        <v>0</v>
      </c>
      <c r="JJ23" s="492">
        <f t="shared" ref="JJ23:JV23" si="21">SUM(JJ9:JJ22)</f>
        <v>3586</v>
      </c>
      <c r="JK23" s="492">
        <f t="shared" si="21"/>
        <v>0</v>
      </c>
      <c r="JL23" s="492">
        <f t="shared" si="21"/>
        <v>57998</v>
      </c>
      <c r="JM23" s="492">
        <f t="shared" si="21"/>
        <v>0</v>
      </c>
      <c r="JN23" s="492">
        <f t="shared" si="21"/>
        <v>61584</v>
      </c>
      <c r="JO23" s="492">
        <f t="shared" si="21"/>
        <v>0</v>
      </c>
      <c r="JP23" s="492">
        <f t="shared" si="21"/>
        <v>1742</v>
      </c>
      <c r="JQ23" s="492">
        <f t="shared" si="21"/>
        <v>1751</v>
      </c>
      <c r="JR23" s="492">
        <f t="shared" ref="JR23" si="22">SUM(JR9:JR22)</f>
        <v>0</v>
      </c>
      <c r="JS23" s="492">
        <f t="shared" si="21"/>
        <v>0</v>
      </c>
      <c r="JT23" s="492">
        <f t="shared" si="21"/>
        <v>484861</v>
      </c>
      <c r="JU23" s="492">
        <f t="shared" si="21"/>
        <v>0</v>
      </c>
      <c r="JV23" s="492">
        <f t="shared" si="21"/>
        <v>484861</v>
      </c>
      <c r="JW23" s="493"/>
      <c r="JX23" s="494"/>
      <c r="JY23" s="495" t="s">
        <v>193</v>
      </c>
      <c r="JZ23" s="496">
        <f t="shared" ref="JZ23:KN23" si="23">SUM(JZ9:JZ22)</f>
        <v>40</v>
      </c>
      <c r="KA23" s="496">
        <f t="shared" si="23"/>
        <v>0</v>
      </c>
      <c r="KB23" s="496">
        <f t="shared" si="23"/>
        <v>40</v>
      </c>
      <c r="KC23" s="496">
        <f t="shared" si="23"/>
        <v>6486077</v>
      </c>
      <c r="KD23" s="496">
        <f t="shared" si="23"/>
        <v>0</v>
      </c>
      <c r="KE23" s="496">
        <f t="shared" si="23"/>
        <v>0</v>
      </c>
      <c r="KF23" s="339">
        <f t="shared" si="23"/>
        <v>479742</v>
      </c>
      <c r="KG23" s="339">
        <f t="shared" si="23"/>
        <v>46182</v>
      </c>
      <c r="KH23" s="496">
        <f t="shared" si="23"/>
        <v>23709</v>
      </c>
      <c r="KI23" s="339">
        <f t="shared" si="23"/>
        <v>0</v>
      </c>
      <c r="KJ23" s="496">
        <f t="shared" si="23"/>
        <v>7035710</v>
      </c>
      <c r="KK23" s="496">
        <f t="shared" si="23"/>
        <v>88746</v>
      </c>
      <c r="KL23" s="496">
        <f t="shared" si="23"/>
        <v>6397336</v>
      </c>
      <c r="KM23" s="496">
        <f t="shared" si="23"/>
        <v>0</v>
      </c>
      <c r="KN23" s="383">
        <f t="shared" si="23"/>
        <v>0</v>
      </c>
      <c r="KO23" s="494"/>
      <c r="KP23" s="491" t="s">
        <v>193</v>
      </c>
      <c r="KQ23" s="492">
        <f t="shared" ref="KQ23:LC23" si="24">SUM(KQ9:KQ22)</f>
        <v>479741</v>
      </c>
      <c r="KR23" s="492">
        <f t="shared" si="24"/>
        <v>46180</v>
      </c>
      <c r="KS23" s="492">
        <f t="shared" si="24"/>
        <v>23707</v>
      </c>
      <c r="KT23" s="492">
        <f t="shared" si="24"/>
        <v>0</v>
      </c>
      <c r="KU23" s="492">
        <f t="shared" si="24"/>
        <v>6946964</v>
      </c>
      <c r="KV23" s="492">
        <f t="shared" si="24"/>
        <v>255892</v>
      </c>
      <c r="KW23" s="492">
        <f t="shared" si="24"/>
        <v>0</v>
      </c>
      <c r="KX23" s="492">
        <f t="shared" si="24"/>
        <v>0</v>
      </c>
      <c r="KY23" s="492">
        <f t="shared" si="24"/>
        <v>9595</v>
      </c>
      <c r="KZ23" s="492">
        <f t="shared" si="24"/>
        <v>925</v>
      </c>
      <c r="LA23" s="492">
        <f t="shared" si="24"/>
        <v>474</v>
      </c>
      <c r="LB23" s="492">
        <f t="shared" si="24"/>
        <v>0</v>
      </c>
      <c r="LC23" s="497">
        <f t="shared" si="24"/>
        <v>266886</v>
      </c>
      <c r="LD23" s="494"/>
      <c r="LE23" s="491" t="s">
        <v>193</v>
      </c>
      <c r="LF23" s="498">
        <f>SUM(LF9:LF22)</f>
        <v>0</v>
      </c>
      <c r="LG23" s="380">
        <f t="shared" ref="LG23:LS23" si="25">SUM(LG9:LG22)</f>
        <v>7120</v>
      </c>
      <c r="LH23" s="380">
        <f t="shared" si="25"/>
        <v>0</v>
      </c>
      <c r="LI23" s="380">
        <f t="shared" si="25"/>
        <v>20058</v>
      </c>
      <c r="LJ23" s="380">
        <f t="shared" si="25"/>
        <v>0</v>
      </c>
      <c r="LK23" s="339">
        <f t="shared" si="25"/>
        <v>27178</v>
      </c>
      <c r="LL23" s="339">
        <f t="shared" si="25"/>
        <v>0</v>
      </c>
      <c r="LM23" s="339">
        <f t="shared" si="25"/>
        <v>474</v>
      </c>
      <c r="LN23" s="339">
        <f t="shared" si="25"/>
        <v>616</v>
      </c>
      <c r="LO23" s="499">
        <f t="shared" ref="LO23" si="26">SUM(LO9:LO22)</f>
        <v>0</v>
      </c>
      <c r="LP23" s="499">
        <f t="shared" si="25"/>
        <v>0</v>
      </c>
      <c r="LQ23" s="380">
        <f t="shared" si="25"/>
        <v>238618</v>
      </c>
      <c r="LR23" s="380">
        <f t="shared" si="25"/>
        <v>0</v>
      </c>
      <c r="LS23" s="383">
        <f t="shared" si="25"/>
        <v>238618</v>
      </c>
      <c r="LT23" s="493"/>
      <c r="LU23" s="494"/>
      <c r="LV23" s="491" t="s">
        <v>193</v>
      </c>
      <c r="LW23" s="492">
        <f>SUM(LW9:LW22)</f>
        <v>312381</v>
      </c>
      <c r="LX23" s="492">
        <f t="shared" ref="LX23:MK23" si="27">SUM(LX9:LX22)</f>
        <v>149170</v>
      </c>
      <c r="LY23" s="492">
        <f t="shared" si="27"/>
        <v>461551</v>
      </c>
      <c r="LZ23" s="492">
        <f t="shared" si="27"/>
        <v>1554688623</v>
      </c>
      <c r="MA23" s="492">
        <f>SUM(MA9:MA22)</f>
        <v>34564980</v>
      </c>
      <c r="MB23" s="492">
        <f t="shared" si="27"/>
        <v>400956</v>
      </c>
      <c r="MC23" s="492">
        <f t="shared" si="27"/>
        <v>17951961</v>
      </c>
      <c r="MD23" s="492">
        <f>SUM(MD9:MD22)</f>
        <v>8394157</v>
      </c>
      <c r="ME23" s="492">
        <f t="shared" si="27"/>
        <v>1293072</v>
      </c>
      <c r="MF23" s="492">
        <f>SUM(MF9:MF22)</f>
        <v>1027128</v>
      </c>
      <c r="MG23" s="492">
        <f>SUM(MG9:MG22)</f>
        <v>1618320877</v>
      </c>
      <c r="MH23" s="492">
        <f t="shared" si="27"/>
        <v>589787927</v>
      </c>
      <c r="MI23" s="492">
        <f t="shared" si="27"/>
        <v>965431662</v>
      </c>
      <c r="MJ23" s="492">
        <f t="shared" si="27"/>
        <v>34189474</v>
      </c>
      <c r="MK23" s="492">
        <f t="shared" si="27"/>
        <v>394740</v>
      </c>
      <c r="ML23" s="493"/>
      <c r="MM23" s="494"/>
      <c r="MN23" s="491" t="s">
        <v>193</v>
      </c>
      <c r="MO23" s="492">
        <f t="shared" ref="MO23:NA23" si="28">SUM(MO9:MO22)</f>
        <v>17923876</v>
      </c>
      <c r="MP23" s="492">
        <f>SUM(MP9:MP22)</f>
        <v>8308082</v>
      </c>
      <c r="MQ23" s="492">
        <f t="shared" si="28"/>
        <v>1290532</v>
      </c>
      <c r="MR23" s="492">
        <f>SUM(MR9:MR22)</f>
        <v>994584</v>
      </c>
      <c r="MS23" s="492">
        <f t="shared" si="28"/>
        <v>1028532950</v>
      </c>
      <c r="MT23" s="492">
        <f t="shared" si="28"/>
        <v>38597964</v>
      </c>
      <c r="MU23" s="492">
        <f t="shared" si="28"/>
        <v>678594</v>
      </c>
      <c r="MV23" s="492">
        <f>SUM(MV9:MV22)</f>
        <v>13703</v>
      </c>
      <c r="MW23" s="492">
        <f t="shared" si="28"/>
        <v>358480</v>
      </c>
      <c r="MX23" s="492">
        <f>SUM(MX9:MX22)</f>
        <v>166161</v>
      </c>
      <c r="MY23" s="492">
        <f t="shared" si="28"/>
        <v>25812</v>
      </c>
      <c r="MZ23" s="492">
        <f>SUM(MZ9:MZ22)</f>
        <v>19892</v>
      </c>
      <c r="NA23" s="383">
        <f t="shared" si="28"/>
        <v>39860606</v>
      </c>
      <c r="NB23" s="491" t="s">
        <v>193</v>
      </c>
      <c r="NC23" s="492">
        <f>SUM(NC9:NC22)</f>
        <v>618094</v>
      </c>
      <c r="ND23" s="492">
        <f t="shared" ref="ND23:NP23" si="29">SUM(ND9:ND22)</f>
        <v>52090</v>
      </c>
      <c r="NE23" s="492">
        <f t="shared" si="29"/>
        <v>591933</v>
      </c>
      <c r="NF23" s="492">
        <f t="shared" si="29"/>
        <v>2249281</v>
      </c>
      <c r="NG23" s="492">
        <f t="shared" si="29"/>
        <v>9584</v>
      </c>
      <c r="NH23" s="492">
        <f t="shared" si="29"/>
        <v>3520982</v>
      </c>
      <c r="NI23" s="492">
        <f t="shared" si="29"/>
        <v>2440</v>
      </c>
      <c r="NJ23" s="492">
        <f t="shared" si="29"/>
        <v>67482</v>
      </c>
      <c r="NK23" s="492">
        <f t="shared" si="29"/>
        <v>83119</v>
      </c>
      <c r="NL23" s="492">
        <f t="shared" ref="NL23" si="30">SUM(NL9:NL22)</f>
        <v>13960</v>
      </c>
      <c r="NM23" s="492">
        <f t="shared" si="29"/>
        <v>2605</v>
      </c>
      <c r="NN23" s="492">
        <f t="shared" si="29"/>
        <v>33145845</v>
      </c>
      <c r="NO23" s="492">
        <f t="shared" si="29"/>
        <v>3024173</v>
      </c>
      <c r="NP23" s="383">
        <f t="shared" si="29"/>
        <v>36170018</v>
      </c>
    </row>
    <row r="24" spans="2:380" s="486" customFormat="1" ht="24.75" customHeight="1" thickTop="1" x14ac:dyDescent="0.15">
      <c r="B24" s="501" t="s">
        <v>55</v>
      </c>
      <c r="C24" s="502">
        <v>3033834</v>
      </c>
      <c r="D24" s="502">
        <v>496930</v>
      </c>
      <c r="E24" s="502">
        <v>3530764</v>
      </c>
      <c r="F24" s="502">
        <v>19973</v>
      </c>
      <c r="G24" s="502">
        <v>1340</v>
      </c>
      <c r="H24" s="502">
        <v>5</v>
      </c>
      <c r="I24" s="502">
        <v>10521</v>
      </c>
      <c r="J24" s="502">
        <v>11866</v>
      </c>
      <c r="K24" s="502">
        <v>4699</v>
      </c>
      <c r="L24" s="502">
        <v>6108</v>
      </c>
      <c r="M24" s="400">
        <v>42646</v>
      </c>
      <c r="N24" s="480"/>
      <c r="O24" s="481"/>
      <c r="P24" s="501" t="s">
        <v>55</v>
      </c>
      <c r="Q24" s="502">
        <v>10</v>
      </c>
      <c r="R24" s="502">
        <v>13750</v>
      </c>
      <c r="S24" s="502">
        <v>13760</v>
      </c>
      <c r="T24" s="502">
        <v>0</v>
      </c>
      <c r="U24" s="502">
        <v>0</v>
      </c>
      <c r="V24" s="502">
        <v>0</v>
      </c>
      <c r="W24" s="502">
        <v>0</v>
      </c>
      <c r="X24" s="502">
        <v>0</v>
      </c>
      <c r="Y24" s="502">
        <v>19917</v>
      </c>
      <c r="Z24" s="399">
        <v>76323</v>
      </c>
      <c r="AA24" s="480"/>
      <c r="AB24" s="481"/>
      <c r="AC24" s="501" t="s">
        <v>55</v>
      </c>
      <c r="AD24" s="502">
        <v>26878</v>
      </c>
      <c r="AE24" s="502">
        <v>0</v>
      </c>
      <c r="AF24" s="502">
        <v>26878</v>
      </c>
      <c r="AG24" s="502">
        <v>49445</v>
      </c>
      <c r="AH24" s="502">
        <v>8</v>
      </c>
      <c r="AI24" s="399">
        <v>1</v>
      </c>
      <c r="AJ24" s="480"/>
      <c r="AK24" s="481"/>
      <c r="AL24" s="503" t="s">
        <v>55</v>
      </c>
      <c r="AM24" s="502">
        <v>5394</v>
      </c>
      <c r="AN24" s="502">
        <v>2471</v>
      </c>
      <c r="AO24" s="502">
        <v>7865</v>
      </c>
      <c r="AP24" s="502">
        <v>24382609</v>
      </c>
      <c r="AQ24" s="502">
        <v>280147</v>
      </c>
      <c r="AR24" s="502">
        <v>971</v>
      </c>
      <c r="AS24" s="502">
        <v>32169</v>
      </c>
      <c r="AT24" s="502">
        <v>87531</v>
      </c>
      <c r="AU24" s="502">
        <v>7785</v>
      </c>
      <c r="AV24" s="502">
        <v>6037</v>
      </c>
      <c r="AW24" s="502">
        <v>24797249</v>
      </c>
      <c r="AX24" s="502">
        <v>9929552</v>
      </c>
      <c r="AY24" s="502">
        <v>14459121</v>
      </c>
      <c r="AZ24" s="502">
        <v>274864</v>
      </c>
      <c r="BA24" s="400">
        <v>970</v>
      </c>
      <c r="BB24" s="481"/>
      <c r="BC24" s="503" t="s">
        <v>55</v>
      </c>
      <c r="BD24" s="502">
        <v>31693</v>
      </c>
      <c r="BE24" s="502">
        <v>87250</v>
      </c>
      <c r="BF24" s="502">
        <v>7763</v>
      </c>
      <c r="BG24" s="502">
        <v>6036</v>
      </c>
      <c r="BH24" s="502">
        <v>14867697</v>
      </c>
      <c r="BI24" s="502">
        <v>578034</v>
      </c>
      <c r="BJ24" s="502">
        <v>5485</v>
      </c>
      <c r="BK24" s="502">
        <v>35</v>
      </c>
      <c r="BL24" s="502">
        <v>634</v>
      </c>
      <c r="BM24" s="502">
        <v>1745</v>
      </c>
      <c r="BN24" s="399">
        <v>155</v>
      </c>
      <c r="BO24" s="502">
        <v>121</v>
      </c>
      <c r="BP24" s="400">
        <v>586209</v>
      </c>
      <c r="BQ24" s="480"/>
      <c r="BR24" s="481"/>
      <c r="BS24" s="503" t="s">
        <v>55</v>
      </c>
      <c r="BT24" s="502">
        <v>10531</v>
      </c>
      <c r="BU24" s="502">
        <v>464</v>
      </c>
      <c r="BV24" s="502">
        <v>14912</v>
      </c>
      <c r="BW24" s="502">
        <v>32499</v>
      </c>
      <c r="BX24" s="502">
        <v>0</v>
      </c>
      <c r="BY24" s="502">
        <v>58406</v>
      </c>
      <c r="BZ24" s="502">
        <v>10</v>
      </c>
      <c r="CA24" s="502">
        <v>800</v>
      </c>
      <c r="CB24" s="502">
        <v>840</v>
      </c>
      <c r="CC24" s="502">
        <v>32</v>
      </c>
      <c r="CD24" s="502">
        <v>32</v>
      </c>
      <c r="CE24" s="502">
        <v>476665</v>
      </c>
      <c r="CF24" s="502">
        <v>49424</v>
      </c>
      <c r="CG24" s="399">
        <v>526089</v>
      </c>
      <c r="CH24" s="480"/>
      <c r="CI24" s="481"/>
      <c r="CJ24" s="503" t="s">
        <v>55</v>
      </c>
      <c r="CK24" s="502">
        <v>157</v>
      </c>
      <c r="CL24" s="502">
        <v>0</v>
      </c>
      <c r="CM24" s="502">
        <v>157</v>
      </c>
      <c r="CN24" s="502">
        <v>1646376</v>
      </c>
      <c r="CO24" s="502">
        <v>0</v>
      </c>
      <c r="CP24" s="502">
        <v>0</v>
      </c>
      <c r="CQ24" s="502">
        <v>0</v>
      </c>
      <c r="CR24" s="502">
        <v>726</v>
      </c>
      <c r="CS24" s="502">
        <v>886</v>
      </c>
      <c r="CT24" s="502">
        <v>0</v>
      </c>
      <c r="CU24" s="462">
        <v>1647988</v>
      </c>
      <c r="CV24" s="502">
        <v>359682</v>
      </c>
      <c r="CW24" s="502">
        <v>1286695</v>
      </c>
      <c r="CX24" s="502">
        <v>0</v>
      </c>
      <c r="CY24" s="400">
        <v>0</v>
      </c>
      <c r="CZ24" s="481"/>
      <c r="DA24" s="503" t="s">
        <v>55</v>
      </c>
      <c r="DB24" s="502">
        <v>0</v>
      </c>
      <c r="DC24" s="502">
        <v>726</v>
      </c>
      <c r="DD24" s="502">
        <v>885</v>
      </c>
      <c r="DE24" s="502">
        <v>0</v>
      </c>
      <c r="DF24" s="502">
        <v>1288306</v>
      </c>
      <c r="DG24" s="502">
        <v>51461</v>
      </c>
      <c r="DH24" s="502">
        <v>0</v>
      </c>
      <c r="DI24" s="502">
        <v>0</v>
      </c>
      <c r="DJ24" s="502">
        <v>0</v>
      </c>
      <c r="DK24" s="502">
        <v>14</v>
      </c>
      <c r="DL24" s="399">
        <v>18</v>
      </c>
      <c r="DM24" s="502">
        <v>0</v>
      </c>
      <c r="DN24" s="400">
        <v>51493</v>
      </c>
      <c r="DO24" s="480"/>
      <c r="DP24" s="481"/>
      <c r="DQ24" s="501" t="s">
        <v>55</v>
      </c>
      <c r="DR24" s="502">
        <v>157</v>
      </c>
      <c r="DS24" s="502">
        <v>51</v>
      </c>
      <c r="DT24" s="502">
        <v>0</v>
      </c>
      <c r="DU24" s="502">
        <v>4824</v>
      </c>
      <c r="DV24" s="502">
        <v>0</v>
      </c>
      <c r="DW24" s="502">
        <v>5032</v>
      </c>
      <c r="DX24" s="502">
        <v>0</v>
      </c>
      <c r="DY24" s="502">
        <v>44</v>
      </c>
      <c r="DZ24" s="502">
        <v>15</v>
      </c>
      <c r="EA24" s="502">
        <v>168</v>
      </c>
      <c r="EB24" s="502">
        <v>0</v>
      </c>
      <c r="EC24" s="502">
        <v>46234</v>
      </c>
      <c r="ED24" s="502">
        <v>0</v>
      </c>
      <c r="EE24" s="400">
        <v>46234</v>
      </c>
      <c r="EF24" s="480"/>
      <c r="EG24" s="481"/>
      <c r="EH24" s="503" t="s">
        <v>55</v>
      </c>
      <c r="EI24" s="502">
        <v>65</v>
      </c>
      <c r="EJ24" s="502">
        <v>0</v>
      </c>
      <c r="EK24" s="502">
        <v>65</v>
      </c>
      <c r="EL24" s="502">
        <v>1016014</v>
      </c>
      <c r="EM24" s="502">
        <v>0</v>
      </c>
      <c r="EN24" s="502">
        <v>0</v>
      </c>
      <c r="EO24" s="502">
        <v>0</v>
      </c>
      <c r="EP24" s="502">
        <v>51</v>
      </c>
      <c r="EQ24" s="502">
        <v>2273</v>
      </c>
      <c r="ER24" s="502">
        <v>0</v>
      </c>
      <c r="ES24" s="502">
        <v>1018338</v>
      </c>
      <c r="ET24" s="502">
        <v>153009</v>
      </c>
      <c r="EU24" s="502">
        <v>863005</v>
      </c>
      <c r="EV24" s="502">
        <v>0</v>
      </c>
      <c r="EW24" s="400">
        <v>0</v>
      </c>
      <c r="EX24" s="481"/>
      <c r="EY24" s="501" t="s">
        <v>55</v>
      </c>
      <c r="EZ24" s="502">
        <v>0</v>
      </c>
      <c r="FA24" s="502">
        <v>51</v>
      </c>
      <c r="FB24" s="502">
        <v>2273</v>
      </c>
      <c r="FC24" s="502">
        <v>0</v>
      </c>
      <c r="FD24" s="502">
        <v>865329</v>
      </c>
      <c r="FE24" s="502">
        <v>34517</v>
      </c>
      <c r="FF24" s="502">
        <v>0</v>
      </c>
      <c r="FG24" s="502">
        <v>0</v>
      </c>
      <c r="FH24" s="502">
        <v>0</v>
      </c>
      <c r="FI24" s="502">
        <v>1</v>
      </c>
      <c r="FJ24" s="399">
        <v>46</v>
      </c>
      <c r="FK24" s="502">
        <v>0</v>
      </c>
      <c r="FL24" s="400">
        <v>34564</v>
      </c>
      <c r="FM24" s="481"/>
      <c r="FN24" s="501" t="s">
        <v>55</v>
      </c>
      <c r="FO24" s="502">
        <v>64</v>
      </c>
      <c r="FP24" s="502">
        <v>39</v>
      </c>
      <c r="FQ24" s="502">
        <v>0</v>
      </c>
      <c r="FR24" s="502">
        <v>3978</v>
      </c>
      <c r="FS24" s="502">
        <v>0</v>
      </c>
      <c r="FT24" s="502">
        <v>4081</v>
      </c>
      <c r="FU24" s="502">
        <v>0</v>
      </c>
      <c r="FV24" s="502">
        <v>125</v>
      </c>
      <c r="FW24" s="502">
        <v>14</v>
      </c>
      <c r="FX24" s="502">
        <v>80</v>
      </c>
      <c r="FY24" s="502">
        <v>0</v>
      </c>
      <c r="FZ24" s="502">
        <v>30264</v>
      </c>
      <c r="GA24" s="502">
        <v>0</v>
      </c>
      <c r="GB24" s="400">
        <v>30264</v>
      </c>
      <c r="GC24" s="480"/>
      <c r="GD24" s="481"/>
      <c r="GE24" s="503" t="s">
        <v>55</v>
      </c>
      <c r="GF24" s="502">
        <v>14</v>
      </c>
      <c r="GG24" s="502">
        <v>0</v>
      </c>
      <c r="GH24" s="502">
        <v>14</v>
      </c>
      <c r="GI24" s="502">
        <v>447316</v>
      </c>
      <c r="GJ24" s="502">
        <v>0</v>
      </c>
      <c r="GK24" s="502">
        <v>0</v>
      </c>
      <c r="GL24" s="502">
        <v>0</v>
      </c>
      <c r="GM24" s="502">
        <v>188</v>
      </c>
      <c r="GN24" s="502">
        <v>1369</v>
      </c>
      <c r="GO24" s="502">
        <v>0</v>
      </c>
      <c r="GP24" s="502">
        <v>448873</v>
      </c>
      <c r="GQ24" s="502">
        <v>30387</v>
      </c>
      <c r="GR24" s="502">
        <v>416930</v>
      </c>
      <c r="GS24" s="502">
        <v>0</v>
      </c>
      <c r="GT24" s="400">
        <v>0</v>
      </c>
      <c r="GU24" s="481"/>
      <c r="GV24" s="501" t="s">
        <v>55</v>
      </c>
      <c r="GW24" s="502">
        <v>0</v>
      </c>
      <c r="GX24" s="502">
        <v>188</v>
      </c>
      <c r="GY24" s="502">
        <v>1368</v>
      </c>
      <c r="GZ24" s="502">
        <v>0</v>
      </c>
      <c r="HA24" s="502">
        <v>418486</v>
      </c>
      <c r="HB24" s="502">
        <v>16676</v>
      </c>
      <c r="HC24" s="502">
        <v>0</v>
      </c>
      <c r="HD24" s="502">
        <v>0</v>
      </c>
      <c r="HE24" s="502">
        <v>0</v>
      </c>
      <c r="HF24" s="502">
        <v>4</v>
      </c>
      <c r="HG24" s="399">
        <v>27</v>
      </c>
      <c r="HH24" s="502">
        <v>0</v>
      </c>
      <c r="HI24" s="400">
        <v>16707</v>
      </c>
      <c r="HJ24" s="481"/>
      <c r="HK24" s="501" t="s">
        <v>55</v>
      </c>
      <c r="HL24" s="502">
        <v>5</v>
      </c>
      <c r="HM24" s="502">
        <v>150</v>
      </c>
      <c r="HN24" s="502">
        <v>0</v>
      </c>
      <c r="HO24" s="502">
        <v>1980</v>
      </c>
      <c r="HP24" s="502">
        <v>0</v>
      </c>
      <c r="HQ24" s="502">
        <v>2135</v>
      </c>
      <c r="HR24" s="502">
        <v>0</v>
      </c>
      <c r="HS24" s="502">
        <v>82</v>
      </c>
      <c r="HT24" s="502">
        <v>61</v>
      </c>
      <c r="HU24" s="502">
        <v>0</v>
      </c>
      <c r="HV24" s="502">
        <v>0</v>
      </c>
      <c r="HW24" s="502">
        <v>14429</v>
      </c>
      <c r="HX24" s="502">
        <v>0</v>
      </c>
      <c r="HY24" s="400">
        <v>14429</v>
      </c>
      <c r="HZ24" s="480"/>
      <c r="IA24" s="481"/>
      <c r="IB24" s="503" t="s">
        <v>55</v>
      </c>
      <c r="IC24" s="502">
        <v>2</v>
      </c>
      <c r="ID24" s="502">
        <v>0</v>
      </c>
      <c r="IE24" s="502">
        <v>2</v>
      </c>
      <c r="IF24" s="502">
        <v>159396</v>
      </c>
      <c r="IG24" s="502">
        <v>0</v>
      </c>
      <c r="IH24" s="502">
        <v>0</v>
      </c>
      <c r="II24" s="502">
        <v>0</v>
      </c>
      <c r="IJ24" s="502">
        <v>0</v>
      </c>
      <c r="IK24" s="502">
        <v>0</v>
      </c>
      <c r="IL24" s="502">
        <v>0</v>
      </c>
      <c r="IM24" s="502">
        <v>159396</v>
      </c>
      <c r="IN24" s="502">
        <v>3268</v>
      </c>
      <c r="IO24" s="502">
        <v>156128</v>
      </c>
      <c r="IP24" s="502">
        <v>0</v>
      </c>
      <c r="IQ24" s="400">
        <v>0</v>
      </c>
      <c r="IR24" s="481"/>
      <c r="IS24" s="501" t="s">
        <v>55</v>
      </c>
      <c r="IT24" s="502">
        <v>0</v>
      </c>
      <c r="IU24" s="502">
        <v>0</v>
      </c>
      <c r="IV24" s="502">
        <v>0</v>
      </c>
      <c r="IW24" s="502">
        <v>0</v>
      </c>
      <c r="IX24" s="502">
        <v>156128</v>
      </c>
      <c r="IY24" s="502">
        <v>6245</v>
      </c>
      <c r="IZ24" s="502">
        <v>0</v>
      </c>
      <c r="JA24" s="502">
        <v>0</v>
      </c>
      <c r="JB24" s="502">
        <v>0</v>
      </c>
      <c r="JC24" s="502">
        <v>0</v>
      </c>
      <c r="JD24" s="399">
        <v>0</v>
      </c>
      <c r="JE24" s="502">
        <v>0</v>
      </c>
      <c r="JF24" s="400">
        <v>6245</v>
      </c>
      <c r="JG24" s="481"/>
      <c r="JH24" s="501" t="s">
        <v>55</v>
      </c>
      <c r="JI24" s="502">
        <v>0</v>
      </c>
      <c r="JJ24" s="502">
        <v>44</v>
      </c>
      <c r="JK24" s="502">
        <v>0</v>
      </c>
      <c r="JL24" s="502">
        <v>1461</v>
      </c>
      <c r="JM24" s="502">
        <v>0</v>
      </c>
      <c r="JN24" s="502">
        <v>1505</v>
      </c>
      <c r="JO24" s="502">
        <v>0</v>
      </c>
      <c r="JP24" s="502">
        <v>169</v>
      </c>
      <c r="JQ24" s="502">
        <v>59</v>
      </c>
      <c r="JR24" s="502">
        <v>0</v>
      </c>
      <c r="JS24" s="502">
        <v>0</v>
      </c>
      <c r="JT24" s="502">
        <v>4512</v>
      </c>
      <c r="JU24" s="502">
        <v>0</v>
      </c>
      <c r="JV24" s="400">
        <v>4512</v>
      </c>
      <c r="JW24" s="480">
        <v>4512</v>
      </c>
      <c r="JX24" s="481"/>
      <c r="JY24" s="503" t="s">
        <v>55</v>
      </c>
      <c r="JZ24" s="502">
        <v>0</v>
      </c>
      <c r="KA24" s="502">
        <v>0</v>
      </c>
      <c r="KB24" s="502">
        <v>0</v>
      </c>
      <c r="KC24" s="502">
        <v>0</v>
      </c>
      <c r="KD24" s="502">
        <v>0</v>
      </c>
      <c r="KE24" s="502">
        <v>0</v>
      </c>
      <c r="KF24" s="502">
        <v>0</v>
      </c>
      <c r="KG24" s="502">
        <v>0</v>
      </c>
      <c r="KH24" s="502">
        <v>0</v>
      </c>
      <c r="KI24" s="502">
        <v>0</v>
      </c>
      <c r="KJ24" s="502">
        <v>0</v>
      </c>
      <c r="KK24" s="502">
        <v>0</v>
      </c>
      <c r="KL24" s="502">
        <v>0</v>
      </c>
      <c r="KM24" s="502">
        <v>0</v>
      </c>
      <c r="KN24" s="400">
        <v>0</v>
      </c>
      <c r="KO24" s="481"/>
      <c r="KP24" s="501" t="s">
        <v>55</v>
      </c>
      <c r="KQ24" s="502">
        <v>0</v>
      </c>
      <c r="KR24" s="502">
        <v>0</v>
      </c>
      <c r="KS24" s="502">
        <v>0</v>
      </c>
      <c r="KT24" s="502">
        <v>0</v>
      </c>
      <c r="KU24" s="502">
        <v>0</v>
      </c>
      <c r="KV24" s="502">
        <v>0</v>
      </c>
      <c r="KW24" s="502">
        <v>0</v>
      </c>
      <c r="KX24" s="502">
        <v>0</v>
      </c>
      <c r="KY24" s="502">
        <v>0</v>
      </c>
      <c r="KZ24" s="502">
        <v>0</v>
      </c>
      <c r="LA24" s="399">
        <v>0</v>
      </c>
      <c r="LB24" s="502">
        <v>0</v>
      </c>
      <c r="LC24" s="400">
        <v>0</v>
      </c>
      <c r="LD24" s="481"/>
      <c r="LE24" s="501" t="s">
        <v>55</v>
      </c>
      <c r="LF24" s="504">
        <v>0</v>
      </c>
      <c r="LG24" s="502">
        <v>0</v>
      </c>
      <c r="LH24" s="502">
        <v>0</v>
      </c>
      <c r="LI24" s="502">
        <v>0</v>
      </c>
      <c r="LJ24" s="502">
        <v>0</v>
      </c>
      <c r="LK24" s="502">
        <v>0</v>
      </c>
      <c r="LL24" s="502">
        <v>0</v>
      </c>
      <c r="LM24" s="502">
        <v>0</v>
      </c>
      <c r="LN24" s="502">
        <v>0</v>
      </c>
      <c r="LO24" s="502">
        <v>0</v>
      </c>
      <c r="LP24" s="502">
        <v>0</v>
      </c>
      <c r="LQ24" s="502">
        <v>0</v>
      </c>
      <c r="LR24" s="502">
        <v>0</v>
      </c>
      <c r="LS24" s="399">
        <v>0</v>
      </c>
      <c r="LT24" s="480"/>
      <c r="LU24" s="481"/>
      <c r="LV24" s="501" t="s">
        <v>55</v>
      </c>
      <c r="LW24" s="502">
        <v>5632</v>
      </c>
      <c r="LX24" s="502">
        <v>2471</v>
      </c>
      <c r="LY24" s="502">
        <v>8103</v>
      </c>
      <c r="LZ24" s="502">
        <v>27651711</v>
      </c>
      <c r="MA24" s="502">
        <v>280147</v>
      </c>
      <c r="MB24" s="502">
        <v>971</v>
      </c>
      <c r="MC24" s="502">
        <v>32169</v>
      </c>
      <c r="MD24" s="502">
        <v>88496</v>
      </c>
      <c r="ME24" s="502">
        <v>12313</v>
      </c>
      <c r="MF24" s="502">
        <v>6037</v>
      </c>
      <c r="MG24" s="502">
        <v>28071844</v>
      </c>
      <c r="MH24" s="502">
        <v>10475898</v>
      </c>
      <c r="MI24" s="502">
        <v>17181879</v>
      </c>
      <c r="MJ24" s="502">
        <v>274864</v>
      </c>
      <c r="MK24" s="399">
        <v>970</v>
      </c>
      <c r="ML24" s="480"/>
      <c r="MM24" s="481"/>
      <c r="MN24" s="501" t="s">
        <v>55</v>
      </c>
      <c r="MO24" s="502">
        <v>31693</v>
      </c>
      <c r="MP24" s="502">
        <v>88215</v>
      </c>
      <c r="MQ24" s="502">
        <v>12289</v>
      </c>
      <c r="MR24" s="502">
        <v>6036</v>
      </c>
      <c r="MS24" s="502">
        <v>17595946</v>
      </c>
      <c r="MT24" s="502">
        <v>686933</v>
      </c>
      <c r="MU24" s="502">
        <v>5485</v>
      </c>
      <c r="MV24" s="502">
        <v>35</v>
      </c>
      <c r="MW24" s="502">
        <v>634</v>
      </c>
      <c r="MX24" s="502">
        <v>1764</v>
      </c>
      <c r="MY24" s="399">
        <v>246</v>
      </c>
      <c r="MZ24" s="502">
        <v>121</v>
      </c>
      <c r="NA24" s="400">
        <v>695218</v>
      </c>
      <c r="NB24" s="501" t="s">
        <v>55</v>
      </c>
      <c r="NC24" s="502">
        <v>10757</v>
      </c>
      <c r="ND24" s="502">
        <v>748</v>
      </c>
      <c r="NE24" s="502">
        <v>14912</v>
      </c>
      <c r="NF24" s="502">
        <v>44742</v>
      </c>
      <c r="NG24" s="502">
        <v>0</v>
      </c>
      <c r="NH24" s="502">
        <v>71159</v>
      </c>
      <c r="NI24" s="502">
        <v>10</v>
      </c>
      <c r="NJ24" s="502">
        <v>1220</v>
      </c>
      <c r="NK24" s="502">
        <v>989</v>
      </c>
      <c r="NL24" s="502">
        <v>280</v>
      </c>
      <c r="NM24" s="502">
        <v>32</v>
      </c>
      <c r="NN24" s="502">
        <v>572104</v>
      </c>
      <c r="NO24" s="502">
        <v>49424</v>
      </c>
      <c r="NP24" s="400">
        <v>621528</v>
      </c>
    </row>
    <row r="25" spans="2:380" s="486" customFormat="1" ht="24.75" customHeight="1" x14ac:dyDescent="0.15">
      <c r="B25" s="505" t="s">
        <v>56</v>
      </c>
      <c r="C25" s="411">
        <v>5334148</v>
      </c>
      <c r="D25" s="411">
        <v>482463</v>
      </c>
      <c r="E25" s="411">
        <v>5816611</v>
      </c>
      <c r="F25" s="411">
        <v>47982</v>
      </c>
      <c r="G25" s="411">
        <v>1718</v>
      </c>
      <c r="H25" s="411">
        <v>0</v>
      </c>
      <c r="I25" s="411">
        <v>7966</v>
      </c>
      <c r="J25" s="411">
        <v>9684</v>
      </c>
      <c r="K25" s="411">
        <v>5780</v>
      </c>
      <c r="L25" s="411">
        <v>5599</v>
      </c>
      <c r="M25" s="412">
        <v>69045</v>
      </c>
      <c r="N25" s="480"/>
      <c r="O25" s="481"/>
      <c r="P25" s="505" t="s">
        <v>56</v>
      </c>
      <c r="Q25" s="411">
        <v>30</v>
      </c>
      <c r="R25" s="411">
        <v>15938</v>
      </c>
      <c r="S25" s="411">
        <v>15968</v>
      </c>
      <c r="T25" s="411">
        <v>0</v>
      </c>
      <c r="U25" s="411">
        <v>0</v>
      </c>
      <c r="V25" s="411">
        <v>0</v>
      </c>
      <c r="W25" s="411">
        <v>32</v>
      </c>
      <c r="X25" s="411">
        <v>32</v>
      </c>
      <c r="Y25" s="411">
        <v>24691</v>
      </c>
      <c r="Z25" s="414">
        <v>109736</v>
      </c>
      <c r="AA25" s="480"/>
      <c r="AB25" s="481"/>
      <c r="AC25" s="505" t="s">
        <v>56</v>
      </c>
      <c r="AD25" s="411">
        <v>23658</v>
      </c>
      <c r="AE25" s="411">
        <v>0</v>
      </c>
      <c r="AF25" s="411">
        <v>23658</v>
      </c>
      <c r="AG25" s="411">
        <v>86078</v>
      </c>
      <c r="AH25" s="411">
        <v>13</v>
      </c>
      <c r="AI25" s="414">
        <v>1</v>
      </c>
      <c r="AJ25" s="480"/>
      <c r="AK25" s="481"/>
      <c r="AL25" s="506" t="s">
        <v>56</v>
      </c>
      <c r="AM25" s="411">
        <v>4415</v>
      </c>
      <c r="AN25" s="411">
        <v>2578</v>
      </c>
      <c r="AO25" s="411">
        <v>6993</v>
      </c>
      <c r="AP25" s="411">
        <v>19819759</v>
      </c>
      <c r="AQ25" s="411">
        <v>2505262</v>
      </c>
      <c r="AR25" s="411">
        <v>0</v>
      </c>
      <c r="AS25" s="411">
        <v>68511</v>
      </c>
      <c r="AT25" s="411">
        <v>244652</v>
      </c>
      <c r="AU25" s="411">
        <v>14085</v>
      </c>
      <c r="AV25" s="411">
        <v>15930</v>
      </c>
      <c r="AW25" s="411">
        <v>22668199</v>
      </c>
      <c r="AX25" s="411">
        <v>8514794</v>
      </c>
      <c r="AY25" s="411">
        <v>11313536</v>
      </c>
      <c r="AZ25" s="411">
        <v>2499561</v>
      </c>
      <c r="BA25" s="412">
        <v>0</v>
      </c>
      <c r="BB25" s="481"/>
      <c r="BC25" s="506" t="s">
        <v>56</v>
      </c>
      <c r="BD25" s="411">
        <v>65978</v>
      </c>
      <c r="BE25" s="411">
        <v>244327</v>
      </c>
      <c r="BF25" s="411">
        <v>14074</v>
      </c>
      <c r="BG25" s="411">
        <v>15929</v>
      </c>
      <c r="BH25" s="411">
        <v>14153405</v>
      </c>
      <c r="BI25" s="411">
        <v>452255</v>
      </c>
      <c r="BJ25" s="411">
        <v>49984</v>
      </c>
      <c r="BK25" s="411">
        <v>0</v>
      </c>
      <c r="BL25" s="411">
        <v>1320</v>
      </c>
      <c r="BM25" s="411">
        <v>4887</v>
      </c>
      <c r="BN25" s="414">
        <v>281</v>
      </c>
      <c r="BO25" s="411">
        <v>319</v>
      </c>
      <c r="BP25" s="412">
        <v>509046</v>
      </c>
      <c r="BQ25" s="480"/>
      <c r="BR25" s="481"/>
      <c r="BS25" s="506" t="s">
        <v>56</v>
      </c>
      <c r="BT25" s="411">
        <v>9995</v>
      </c>
      <c r="BU25" s="411">
        <v>546</v>
      </c>
      <c r="BV25" s="411">
        <v>5749</v>
      </c>
      <c r="BW25" s="411">
        <v>18785</v>
      </c>
      <c r="BX25" s="411">
        <v>0</v>
      </c>
      <c r="BY25" s="411">
        <v>35075</v>
      </c>
      <c r="BZ25" s="411">
        <v>31</v>
      </c>
      <c r="CA25" s="411">
        <v>825</v>
      </c>
      <c r="CB25" s="411">
        <v>2555</v>
      </c>
      <c r="CC25" s="411">
        <v>8</v>
      </c>
      <c r="CD25" s="411">
        <v>0</v>
      </c>
      <c r="CE25" s="411">
        <v>418263</v>
      </c>
      <c r="CF25" s="411">
        <v>52289</v>
      </c>
      <c r="CG25" s="414">
        <v>470552</v>
      </c>
      <c r="CH25" s="480"/>
      <c r="CI25" s="481"/>
      <c r="CJ25" s="506" t="s">
        <v>56</v>
      </c>
      <c r="CK25" s="411">
        <v>102</v>
      </c>
      <c r="CL25" s="411">
        <v>0</v>
      </c>
      <c r="CM25" s="411">
        <v>102</v>
      </c>
      <c r="CN25" s="411">
        <v>1063920</v>
      </c>
      <c r="CO25" s="411">
        <v>32597</v>
      </c>
      <c r="CP25" s="411">
        <v>0</v>
      </c>
      <c r="CQ25" s="411">
        <v>43000</v>
      </c>
      <c r="CR25" s="411">
        <v>24529</v>
      </c>
      <c r="CS25" s="411">
        <v>972</v>
      </c>
      <c r="CT25" s="411">
        <v>0</v>
      </c>
      <c r="CU25" s="507">
        <v>1165018</v>
      </c>
      <c r="CV25" s="411">
        <v>221167</v>
      </c>
      <c r="CW25" s="411">
        <v>842756</v>
      </c>
      <c r="CX25" s="411">
        <v>32595</v>
      </c>
      <c r="CY25" s="412">
        <v>0</v>
      </c>
      <c r="CZ25" s="481"/>
      <c r="DA25" s="506" t="s">
        <v>56</v>
      </c>
      <c r="DB25" s="411">
        <v>43000</v>
      </c>
      <c r="DC25" s="411">
        <v>24529</v>
      </c>
      <c r="DD25" s="411">
        <v>971</v>
      </c>
      <c r="DE25" s="411">
        <v>0</v>
      </c>
      <c r="DF25" s="411">
        <v>943851</v>
      </c>
      <c r="DG25" s="411">
        <v>33705</v>
      </c>
      <c r="DH25" s="411">
        <v>652</v>
      </c>
      <c r="DI25" s="411">
        <v>0</v>
      </c>
      <c r="DJ25" s="411">
        <v>860</v>
      </c>
      <c r="DK25" s="411">
        <v>491</v>
      </c>
      <c r="DL25" s="414">
        <v>19</v>
      </c>
      <c r="DM25" s="411">
        <v>0</v>
      </c>
      <c r="DN25" s="412">
        <v>35727</v>
      </c>
      <c r="DO25" s="480"/>
      <c r="DP25" s="481"/>
      <c r="DQ25" s="505" t="s">
        <v>56</v>
      </c>
      <c r="DR25" s="411">
        <v>98</v>
      </c>
      <c r="DS25" s="411">
        <v>92</v>
      </c>
      <c r="DT25" s="411">
        <v>0</v>
      </c>
      <c r="DU25" s="411">
        <v>2246</v>
      </c>
      <c r="DV25" s="411">
        <v>0</v>
      </c>
      <c r="DW25" s="411">
        <v>2436</v>
      </c>
      <c r="DX25" s="411">
        <v>0</v>
      </c>
      <c r="DY25" s="411">
        <v>74</v>
      </c>
      <c r="DZ25" s="411">
        <v>492</v>
      </c>
      <c r="EA25" s="411">
        <v>28</v>
      </c>
      <c r="EB25" s="411">
        <v>0</v>
      </c>
      <c r="EC25" s="411">
        <v>32697</v>
      </c>
      <c r="ED25" s="411">
        <v>0</v>
      </c>
      <c r="EE25" s="412">
        <v>32697</v>
      </c>
      <c r="EF25" s="480"/>
      <c r="EG25" s="481"/>
      <c r="EH25" s="506" t="s">
        <v>56</v>
      </c>
      <c r="EI25" s="411">
        <v>65</v>
      </c>
      <c r="EJ25" s="411">
        <v>0</v>
      </c>
      <c r="EK25" s="411">
        <v>65</v>
      </c>
      <c r="EL25" s="411">
        <v>1064309</v>
      </c>
      <c r="EM25" s="411">
        <v>0</v>
      </c>
      <c r="EN25" s="411">
        <v>0</v>
      </c>
      <c r="EO25" s="411">
        <v>0</v>
      </c>
      <c r="EP25" s="411">
        <v>104</v>
      </c>
      <c r="EQ25" s="411">
        <v>25</v>
      </c>
      <c r="ER25" s="411">
        <v>0</v>
      </c>
      <c r="ES25" s="411">
        <v>1064438</v>
      </c>
      <c r="ET25" s="411">
        <v>159770</v>
      </c>
      <c r="EU25" s="411">
        <v>904540</v>
      </c>
      <c r="EV25" s="411">
        <v>0</v>
      </c>
      <c r="EW25" s="412">
        <v>0</v>
      </c>
      <c r="EX25" s="481"/>
      <c r="EY25" s="505" t="s">
        <v>56</v>
      </c>
      <c r="EZ25" s="411">
        <v>0</v>
      </c>
      <c r="FA25" s="411">
        <v>104</v>
      </c>
      <c r="FB25" s="411">
        <v>24</v>
      </c>
      <c r="FC25" s="411">
        <v>0</v>
      </c>
      <c r="FD25" s="411">
        <v>904668</v>
      </c>
      <c r="FE25" s="411">
        <v>36178</v>
      </c>
      <c r="FF25" s="411">
        <v>0</v>
      </c>
      <c r="FG25" s="411">
        <v>0</v>
      </c>
      <c r="FH25" s="411">
        <v>0</v>
      </c>
      <c r="FI25" s="411">
        <v>3</v>
      </c>
      <c r="FJ25" s="414">
        <v>0</v>
      </c>
      <c r="FK25" s="411">
        <v>0</v>
      </c>
      <c r="FL25" s="412">
        <v>36181</v>
      </c>
      <c r="FM25" s="481"/>
      <c r="FN25" s="505" t="s">
        <v>56</v>
      </c>
      <c r="FO25" s="411">
        <v>69</v>
      </c>
      <c r="FP25" s="411">
        <v>163</v>
      </c>
      <c r="FQ25" s="411">
        <v>0</v>
      </c>
      <c r="FR25" s="411">
        <v>3768</v>
      </c>
      <c r="FS25" s="411">
        <v>0</v>
      </c>
      <c r="FT25" s="411">
        <v>4000</v>
      </c>
      <c r="FU25" s="411">
        <v>0</v>
      </c>
      <c r="FV25" s="411">
        <v>8</v>
      </c>
      <c r="FW25" s="411">
        <v>3</v>
      </c>
      <c r="FX25" s="411">
        <v>60</v>
      </c>
      <c r="FY25" s="411">
        <v>0</v>
      </c>
      <c r="FZ25" s="411">
        <v>32110</v>
      </c>
      <c r="GA25" s="411">
        <v>0</v>
      </c>
      <c r="GB25" s="412">
        <v>32110</v>
      </c>
      <c r="GC25" s="480"/>
      <c r="GD25" s="481"/>
      <c r="GE25" s="506" t="s">
        <v>56</v>
      </c>
      <c r="GF25" s="411">
        <v>21</v>
      </c>
      <c r="GG25" s="411">
        <v>0</v>
      </c>
      <c r="GH25" s="411">
        <v>21</v>
      </c>
      <c r="GI25" s="411">
        <v>635686</v>
      </c>
      <c r="GJ25" s="411">
        <v>0</v>
      </c>
      <c r="GK25" s="411">
        <v>0</v>
      </c>
      <c r="GL25" s="411">
        <v>0</v>
      </c>
      <c r="GM25" s="411">
        <v>3539</v>
      </c>
      <c r="GN25" s="411">
        <v>34</v>
      </c>
      <c r="GO25" s="411">
        <v>0</v>
      </c>
      <c r="GP25" s="411">
        <v>639259</v>
      </c>
      <c r="GQ25" s="411">
        <v>42473</v>
      </c>
      <c r="GR25" s="411">
        <v>593214</v>
      </c>
      <c r="GS25" s="411">
        <v>0</v>
      </c>
      <c r="GT25" s="412">
        <v>0</v>
      </c>
      <c r="GU25" s="481"/>
      <c r="GV25" s="505" t="s">
        <v>56</v>
      </c>
      <c r="GW25" s="411">
        <v>0</v>
      </c>
      <c r="GX25" s="411">
        <v>3538</v>
      </c>
      <c r="GY25" s="411">
        <v>34</v>
      </c>
      <c r="GZ25" s="411">
        <v>0</v>
      </c>
      <c r="HA25" s="411">
        <v>596786</v>
      </c>
      <c r="HB25" s="411">
        <v>23728</v>
      </c>
      <c r="HC25" s="411">
        <v>0</v>
      </c>
      <c r="HD25" s="411">
        <v>0</v>
      </c>
      <c r="HE25" s="411">
        <v>0</v>
      </c>
      <c r="HF25" s="411">
        <v>69</v>
      </c>
      <c r="HG25" s="414">
        <v>2</v>
      </c>
      <c r="HH25" s="411">
        <v>0</v>
      </c>
      <c r="HI25" s="412">
        <v>23799</v>
      </c>
      <c r="HJ25" s="481"/>
      <c r="HK25" s="505" t="s">
        <v>56</v>
      </c>
      <c r="HL25" s="411">
        <v>4</v>
      </c>
      <c r="HM25" s="411">
        <v>43</v>
      </c>
      <c r="HN25" s="411">
        <v>0</v>
      </c>
      <c r="HO25" s="411">
        <v>2834</v>
      </c>
      <c r="HP25" s="411">
        <v>0</v>
      </c>
      <c r="HQ25" s="411">
        <v>2881</v>
      </c>
      <c r="HR25" s="411">
        <v>0</v>
      </c>
      <c r="HS25" s="411">
        <v>1</v>
      </c>
      <c r="HT25" s="411">
        <v>73</v>
      </c>
      <c r="HU25" s="411">
        <v>0</v>
      </c>
      <c r="HV25" s="411">
        <v>0</v>
      </c>
      <c r="HW25" s="411">
        <v>20844</v>
      </c>
      <c r="HX25" s="411">
        <v>0</v>
      </c>
      <c r="HY25" s="412">
        <v>20844</v>
      </c>
      <c r="HZ25" s="480"/>
      <c r="IA25" s="481"/>
      <c r="IB25" s="506" t="s">
        <v>56</v>
      </c>
      <c r="IC25" s="411">
        <v>3</v>
      </c>
      <c r="ID25" s="411">
        <v>0</v>
      </c>
      <c r="IE25" s="411">
        <v>3</v>
      </c>
      <c r="IF25" s="411">
        <v>192874</v>
      </c>
      <c r="IG25" s="411">
        <v>0</v>
      </c>
      <c r="IH25" s="411">
        <v>0</v>
      </c>
      <c r="II25" s="411">
        <v>0</v>
      </c>
      <c r="IJ25" s="411">
        <v>0</v>
      </c>
      <c r="IK25" s="411">
        <v>0</v>
      </c>
      <c r="IL25" s="411">
        <v>0</v>
      </c>
      <c r="IM25" s="411">
        <v>192874</v>
      </c>
      <c r="IN25" s="411">
        <v>6987</v>
      </c>
      <c r="IO25" s="411">
        <v>185887</v>
      </c>
      <c r="IP25" s="411">
        <v>0</v>
      </c>
      <c r="IQ25" s="412">
        <v>0</v>
      </c>
      <c r="IR25" s="481"/>
      <c r="IS25" s="505" t="s">
        <v>56</v>
      </c>
      <c r="IT25" s="411">
        <v>0</v>
      </c>
      <c r="IU25" s="411">
        <v>0</v>
      </c>
      <c r="IV25" s="411">
        <v>0</v>
      </c>
      <c r="IW25" s="411">
        <v>0</v>
      </c>
      <c r="IX25" s="411">
        <v>185887</v>
      </c>
      <c r="IY25" s="411">
        <v>7436</v>
      </c>
      <c r="IZ25" s="411">
        <v>0</v>
      </c>
      <c r="JA25" s="411">
        <v>0</v>
      </c>
      <c r="JB25" s="411">
        <v>0</v>
      </c>
      <c r="JC25" s="411">
        <v>0</v>
      </c>
      <c r="JD25" s="414">
        <v>0</v>
      </c>
      <c r="JE25" s="411">
        <v>0</v>
      </c>
      <c r="JF25" s="412">
        <v>7436</v>
      </c>
      <c r="JG25" s="481"/>
      <c r="JH25" s="505" t="s">
        <v>56</v>
      </c>
      <c r="JI25" s="411">
        <v>0</v>
      </c>
      <c r="JJ25" s="411">
        <v>4</v>
      </c>
      <c r="JK25" s="411">
        <v>0</v>
      </c>
      <c r="JL25" s="411">
        <v>268</v>
      </c>
      <c r="JM25" s="411">
        <v>0</v>
      </c>
      <c r="JN25" s="411">
        <v>272</v>
      </c>
      <c r="JO25" s="411">
        <v>0</v>
      </c>
      <c r="JP25" s="411">
        <v>0</v>
      </c>
      <c r="JQ25" s="411">
        <v>0</v>
      </c>
      <c r="JR25" s="411">
        <v>0</v>
      </c>
      <c r="JS25" s="411">
        <v>0</v>
      </c>
      <c r="JT25" s="411">
        <v>7164</v>
      </c>
      <c r="JU25" s="411">
        <v>0</v>
      </c>
      <c r="JV25" s="412">
        <v>7164</v>
      </c>
      <c r="JW25" s="480">
        <v>7164</v>
      </c>
      <c r="JX25" s="481"/>
      <c r="JY25" s="506" t="s">
        <v>56</v>
      </c>
      <c r="JZ25" s="411">
        <v>0</v>
      </c>
      <c r="KA25" s="411">
        <v>0</v>
      </c>
      <c r="KB25" s="411">
        <v>0</v>
      </c>
      <c r="KC25" s="411">
        <v>0</v>
      </c>
      <c r="KD25" s="411">
        <v>0</v>
      </c>
      <c r="KE25" s="411">
        <v>0</v>
      </c>
      <c r="KF25" s="411">
        <v>0</v>
      </c>
      <c r="KG25" s="411">
        <v>0</v>
      </c>
      <c r="KH25" s="411">
        <v>0</v>
      </c>
      <c r="KI25" s="411">
        <v>0</v>
      </c>
      <c r="KJ25" s="411">
        <v>0</v>
      </c>
      <c r="KK25" s="411">
        <v>0</v>
      </c>
      <c r="KL25" s="411">
        <v>0</v>
      </c>
      <c r="KM25" s="411">
        <v>0</v>
      </c>
      <c r="KN25" s="412">
        <v>0</v>
      </c>
      <c r="KO25" s="481"/>
      <c r="KP25" s="505" t="s">
        <v>56</v>
      </c>
      <c r="KQ25" s="411">
        <v>0</v>
      </c>
      <c r="KR25" s="411">
        <v>0</v>
      </c>
      <c r="KS25" s="411">
        <v>0</v>
      </c>
      <c r="KT25" s="411">
        <v>0</v>
      </c>
      <c r="KU25" s="411">
        <v>0</v>
      </c>
      <c r="KV25" s="411">
        <v>0</v>
      </c>
      <c r="KW25" s="411">
        <v>0</v>
      </c>
      <c r="KX25" s="411">
        <v>0</v>
      </c>
      <c r="KY25" s="411">
        <v>0</v>
      </c>
      <c r="KZ25" s="411">
        <v>0</v>
      </c>
      <c r="LA25" s="414">
        <v>0</v>
      </c>
      <c r="LB25" s="411">
        <v>0</v>
      </c>
      <c r="LC25" s="412">
        <v>0</v>
      </c>
      <c r="LD25" s="481"/>
      <c r="LE25" s="505" t="s">
        <v>56</v>
      </c>
      <c r="LF25" s="413">
        <v>0</v>
      </c>
      <c r="LG25" s="411">
        <v>0</v>
      </c>
      <c r="LH25" s="411">
        <v>0</v>
      </c>
      <c r="LI25" s="411">
        <v>0</v>
      </c>
      <c r="LJ25" s="411">
        <v>0</v>
      </c>
      <c r="LK25" s="411">
        <v>0</v>
      </c>
      <c r="LL25" s="411">
        <v>0</v>
      </c>
      <c r="LM25" s="411">
        <v>0</v>
      </c>
      <c r="LN25" s="411">
        <v>0</v>
      </c>
      <c r="LO25" s="411">
        <v>0</v>
      </c>
      <c r="LP25" s="411">
        <v>0</v>
      </c>
      <c r="LQ25" s="411">
        <v>0</v>
      </c>
      <c r="LR25" s="411">
        <v>0</v>
      </c>
      <c r="LS25" s="414">
        <v>0</v>
      </c>
      <c r="LT25" s="480"/>
      <c r="LU25" s="481"/>
      <c r="LV25" s="505" t="s">
        <v>56</v>
      </c>
      <c r="LW25" s="411">
        <v>4606</v>
      </c>
      <c r="LX25" s="411">
        <v>2578</v>
      </c>
      <c r="LY25" s="411">
        <v>7184</v>
      </c>
      <c r="LZ25" s="411">
        <v>22776548</v>
      </c>
      <c r="MA25" s="411">
        <v>2537859</v>
      </c>
      <c r="MB25" s="411">
        <v>0</v>
      </c>
      <c r="MC25" s="411">
        <v>111511</v>
      </c>
      <c r="MD25" s="411">
        <v>272824</v>
      </c>
      <c r="ME25" s="411">
        <v>15116</v>
      </c>
      <c r="MF25" s="411">
        <v>15930</v>
      </c>
      <c r="MG25" s="411">
        <v>25729788</v>
      </c>
      <c r="MH25" s="411">
        <v>8945191</v>
      </c>
      <c r="MI25" s="411">
        <v>13839933</v>
      </c>
      <c r="MJ25" s="411">
        <v>2532156</v>
      </c>
      <c r="MK25" s="414">
        <v>0</v>
      </c>
      <c r="ML25" s="480"/>
      <c r="MM25" s="481"/>
      <c r="MN25" s="505" t="s">
        <v>56</v>
      </c>
      <c r="MO25" s="411">
        <v>108978</v>
      </c>
      <c r="MP25" s="411">
        <v>272498</v>
      </c>
      <c r="MQ25" s="411">
        <v>15103</v>
      </c>
      <c r="MR25" s="411">
        <v>15929</v>
      </c>
      <c r="MS25" s="411">
        <v>16784597</v>
      </c>
      <c r="MT25" s="411">
        <v>553302</v>
      </c>
      <c r="MU25" s="411">
        <v>50636</v>
      </c>
      <c r="MV25" s="411">
        <v>0</v>
      </c>
      <c r="MW25" s="411">
        <v>2180</v>
      </c>
      <c r="MX25" s="411">
        <v>5450</v>
      </c>
      <c r="MY25" s="414">
        <v>302</v>
      </c>
      <c r="MZ25" s="411">
        <v>319</v>
      </c>
      <c r="NA25" s="412">
        <v>612189</v>
      </c>
      <c r="NB25" s="505" t="s">
        <v>56</v>
      </c>
      <c r="NC25" s="411">
        <v>10166</v>
      </c>
      <c r="ND25" s="411">
        <v>848</v>
      </c>
      <c r="NE25" s="411">
        <v>5749</v>
      </c>
      <c r="NF25" s="411">
        <v>27901</v>
      </c>
      <c r="NG25" s="411">
        <v>0</v>
      </c>
      <c r="NH25" s="411">
        <v>44664</v>
      </c>
      <c r="NI25" s="411">
        <v>31</v>
      </c>
      <c r="NJ25" s="411">
        <v>908</v>
      </c>
      <c r="NK25" s="411">
        <v>3123</v>
      </c>
      <c r="NL25" s="411">
        <v>96</v>
      </c>
      <c r="NM25" s="411">
        <v>0</v>
      </c>
      <c r="NN25" s="411">
        <v>511078</v>
      </c>
      <c r="NO25" s="411">
        <v>52289</v>
      </c>
      <c r="NP25" s="412">
        <v>563367</v>
      </c>
    </row>
    <row r="26" spans="2:380" s="486" customFormat="1" ht="24.75" customHeight="1" x14ac:dyDescent="0.15">
      <c r="B26" s="508" t="s">
        <v>57</v>
      </c>
      <c r="C26" s="417">
        <v>975938</v>
      </c>
      <c r="D26" s="417">
        <v>197492</v>
      </c>
      <c r="E26" s="417">
        <v>1173430</v>
      </c>
      <c r="F26" s="417">
        <v>20764</v>
      </c>
      <c r="G26" s="417">
        <v>833</v>
      </c>
      <c r="H26" s="417">
        <v>0</v>
      </c>
      <c r="I26" s="417">
        <v>7836</v>
      </c>
      <c r="J26" s="417">
        <v>8669</v>
      </c>
      <c r="K26" s="417">
        <v>1140</v>
      </c>
      <c r="L26" s="417">
        <v>39</v>
      </c>
      <c r="M26" s="423">
        <v>30612</v>
      </c>
      <c r="N26" s="480"/>
      <c r="O26" s="481"/>
      <c r="P26" s="508" t="s">
        <v>57</v>
      </c>
      <c r="Q26" s="417">
        <v>45</v>
      </c>
      <c r="R26" s="417">
        <v>6690</v>
      </c>
      <c r="S26" s="417">
        <v>6735</v>
      </c>
      <c r="T26" s="417">
        <v>0</v>
      </c>
      <c r="U26" s="417">
        <v>0</v>
      </c>
      <c r="V26" s="417">
        <v>0</v>
      </c>
      <c r="W26" s="417">
        <v>0</v>
      </c>
      <c r="X26" s="417">
        <v>0</v>
      </c>
      <c r="Y26" s="417">
        <v>16154</v>
      </c>
      <c r="Z26" s="425">
        <v>53501</v>
      </c>
      <c r="AA26" s="480"/>
      <c r="AB26" s="481"/>
      <c r="AC26" s="508" t="s">
        <v>57</v>
      </c>
      <c r="AD26" s="417">
        <v>10260</v>
      </c>
      <c r="AE26" s="417">
        <v>0</v>
      </c>
      <c r="AF26" s="417">
        <v>10260</v>
      </c>
      <c r="AG26" s="417">
        <v>43241</v>
      </c>
      <c r="AH26" s="417">
        <v>6</v>
      </c>
      <c r="AI26" s="425">
        <v>2</v>
      </c>
      <c r="AJ26" s="480"/>
      <c r="AK26" s="481"/>
      <c r="AL26" s="509" t="s">
        <v>57</v>
      </c>
      <c r="AM26" s="417">
        <v>1976</v>
      </c>
      <c r="AN26" s="417">
        <v>1037</v>
      </c>
      <c r="AO26" s="417">
        <v>3013</v>
      </c>
      <c r="AP26" s="417">
        <v>8183231</v>
      </c>
      <c r="AQ26" s="417">
        <v>104041</v>
      </c>
      <c r="AR26" s="417">
        <v>0</v>
      </c>
      <c r="AS26" s="417">
        <v>0</v>
      </c>
      <c r="AT26" s="417">
        <v>17846</v>
      </c>
      <c r="AU26" s="417">
        <v>4662</v>
      </c>
      <c r="AV26" s="417">
        <v>7596</v>
      </c>
      <c r="AW26" s="417">
        <v>8317376</v>
      </c>
      <c r="AX26" s="417">
        <v>3575316</v>
      </c>
      <c r="AY26" s="417">
        <v>4609348</v>
      </c>
      <c r="AZ26" s="417">
        <v>103148</v>
      </c>
      <c r="BA26" s="423">
        <v>0</v>
      </c>
      <c r="BB26" s="481"/>
      <c r="BC26" s="509" t="s">
        <v>57</v>
      </c>
      <c r="BD26" s="417">
        <v>0</v>
      </c>
      <c r="BE26" s="417">
        <v>17846</v>
      </c>
      <c r="BF26" s="417">
        <v>4122</v>
      </c>
      <c r="BG26" s="417">
        <v>7596</v>
      </c>
      <c r="BH26" s="417">
        <v>4742060</v>
      </c>
      <c r="BI26" s="417">
        <v>184247</v>
      </c>
      <c r="BJ26" s="417">
        <v>2062</v>
      </c>
      <c r="BK26" s="417">
        <v>0</v>
      </c>
      <c r="BL26" s="417">
        <v>0</v>
      </c>
      <c r="BM26" s="417">
        <v>357</v>
      </c>
      <c r="BN26" s="425">
        <v>82</v>
      </c>
      <c r="BO26" s="417">
        <v>152</v>
      </c>
      <c r="BP26" s="423">
        <v>186900</v>
      </c>
      <c r="BQ26" s="480"/>
      <c r="BR26" s="481"/>
      <c r="BS26" s="509" t="s">
        <v>57</v>
      </c>
      <c r="BT26" s="417">
        <v>4253</v>
      </c>
      <c r="BU26" s="417">
        <v>214</v>
      </c>
      <c r="BV26" s="417">
        <v>2193</v>
      </c>
      <c r="BW26" s="417">
        <v>5410</v>
      </c>
      <c r="BX26" s="417">
        <v>0</v>
      </c>
      <c r="BY26" s="417">
        <v>12070</v>
      </c>
      <c r="BZ26" s="417">
        <v>17</v>
      </c>
      <c r="CA26" s="417">
        <v>228</v>
      </c>
      <c r="CB26" s="417">
        <v>292</v>
      </c>
      <c r="CC26" s="417">
        <v>0</v>
      </c>
      <c r="CD26" s="417">
        <v>0</v>
      </c>
      <c r="CE26" s="417">
        <v>149626</v>
      </c>
      <c r="CF26" s="417">
        <v>24667</v>
      </c>
      <c r="CG26" s="425">
        <v>174293</v>
      </c>
      <c r="CH26" s="480"/>
      <c r="CI26" s="481"/>
      <c r="CJ26" s="509" t="s">
        <v>57</v>
      </c>
      <c r="CK26" s="417">
        <v>36</v>
      </c>
      <c r="CL26" s="417">
        <v>0</v>
      </c>
      <c r="CM26" s="417">
        <v>36</v>
      </c>
      <c r="CN26" s="417">
        <v>379498</v>
      </c>
      <c r="CO26" s="417">
        <v>27103</v>
      </c>
      <c r="CP26" s="417">
        <v>0</v>
      </c>
      <c r="CQ26" s="417">
        <v>0</v>
      </c>
      <c r="CR26" s="417">
        <v>0</v>
      </c>
      <c r="CS26" s="417">
        <v>0</v>
      </c>
      <c r="CT26" s="417">
        <v>0</v>
      </c>
      <c r="CU26" s="510">
        <v>406601</v>
      </c>
      <c r="CV26" s="417">
        <v>75555</v>
      </c>
      <c r="CW26" s="417">
        <v>303943</v>
      </c>
      <c r="CX26" s="417">
        <v>27103</v>
      </c>
      <c r="CY26" s="423">
        <v>0</v>
      </c>
      <c r="CZ26" s="481"/>
      <c r="DA26" s="509" t="s">
        <v>57</v>
      </c>
      <c r="DB26" s="417">
        <v>0</v>
      </c>
      <c r="DC26" s="417">
        <v>0</v>
      </c>
      <c r="DD26" s="417">
        <v>0</v>
      </c>
      <c r="DE26" s="417">
        <v>0</v>
      </c>
      <c r="DF26" s="417">
        <v>331046</v>
      </c>
      <c r="DG26" s="417">
        <v>12156</v>
      </c>
      <c r="DH26" s="417">
        <v>542</v>
      </c>
      <c r="DI26" s="417">
        <v>0</v>
      </c>
      <c r="DJ26" s="417">
        <v>0</v>
      </c>
      <c r="DK26" s="417">
        <v>0</v>
      </c>
      <c r="DL26" s="425">
        <v>0</v>
      </c>
      <c r="DM26" s="417">
        <v>0</v>
      </c>
      <c r="DN26" s="423">
        <v>12698</v>
      </c>
      <c r="DO26" s="480"/>
      <c r="DP26" s="481"/>
      <c r="DQ26" s="508" t="s">
        <v>57</v>
      </c>
      <c r="DR26" s="417">
        <v>35</v>
      </c>
      <c r="DS26" s="417">
        <v>33</v>
      </c>
      <c r="DT26" s="417">
        <v>0</v>
      </c>
      <c r="DU26" s="417">
        <v>1083</v>
      </c>
      <c r="DV26" s="417">
        <v>0</v>
      </c>
      <c r="DW26" s="417">
        <v>1151</v>
      </c>
      <c r="DX26" s="417">
        <v>0</v>
      </c>
      <c r="DY26" s="417">
        <v>0</v>
      </c>
      <c r="DZ26" s="417">
        <v>0</v>
      </c>
      <c r="EA26" s="417">
        <v>36</v>
      </c>
      <c r="EB26" s="417">
        <v>0</v>
      </c>
      <c r="EC26" s="417">
        <v>11511</v>
      </c>
      <c r="ED26" s="417">
        <v>0</v>
      </c>
      <c r="EE26" s="423">
        <v>11511</v>
      </c>
      <c r="EF26" s="480"/>
      <c r="EG26" s="481"/>
      <c r="EH26" s="509" t="s">
        <v>57</v>
      </c>
      <c r="EI26" s="417">
        <v>18</v>
      </c>
      <c r="EJ26" s="417">
        <v>0</v>
      </c>
      <c r="EK26" s="417">
        <v>18</v>
      </c>
      <c r="EL26" s="417">
        <v>288948</v>
      </c>
      <c r="EM26" s="417">
        <v>0</v>
      </c>
      <c r="EN26" s="417">
        <v>0</v>
      </c>
      <c r="EO26" s="417">
        <v>0</v>
      </c>
      <c r="EP26" s="417">
        <v>0</v>
      </c>
      <c r="EQ26" s="417">
        <v>0</v>
      </c>
      <c r="ER26" s="417">
        <v>0</v>
      </c>
      <c r="ES26" s="417">
        <v>288948</v>
      </c>
      <c r="ET26" s="417">
        <v>39189</v>
      </c>
      <c r="EU26" s="417">
        <v>249759</v>
      </c>
      <c r="EV26" s="417">
        <v>0</v>
      </c>
      <c r="EW26" s="423">
        <v>0</v>
      </c>
      <c r="EX26" s="481"/>
      <c r="EY26" s="508" t="s">
        <v>57</v>
      </c>
      <c r="EZ26" s="417">
        <v>0</v>
      </c>
      <c r="FA26" s="417">
        <v>0</v>
      </c>
      <c r="FB26" s="417">
        <v>0</v>
      </c>
      <c r="FC26" s="417">
        <v>0</v>
      </c>
      <c r="FD26" s="417">
        <v>249759</v>
      </c>
      <c r="FE26" s="417">
        <v>9990</v>
      </c>
      <c r="FF26" s="417">
        <v>0</v>
      </c>
      <c r="FG26" s="417">
        <v>0</v>
      </c>
      <c r="FH26" s="417">
        <v>0</v>
      </c>
      <c r="FI26" s="417">
        <v>0</v>
      </c>
      <c r="FJ26" s="425">
        <v>0</v>
      </c>
      <c r="FK26" s="417">
        <v>0</v>
      </c>
      <c r="FL26" s="423">
        <v>9990</v>
      </c>
      <c r="FM26" s="481"/>
      <c r="FN26" s="508" t="s">
        <v>57</v>
      </c>
      <c r="FO26" s="417">
        <v>18</v>
      </c>
      <c r="FP26" s="417">
        <v>29</v>
      </c>
      <c r="FQ26" s="417">
        <v>0</v>
      </c>
      <c r="FR26" s="417">
        <v>382</v>
      </c>
      <c r="FS26" s="417">
        <v>0</v>
      </c>
      <c r="FT26" s="417">
        <v>429</v>
      </c>
      <c r="FU26" s="417">
        <v>0</v>
      </c>
      <c r="FV26" s="417">
        <v>0</v>
      </c>
      <c r="FW26" s="417">
        <v>0</v>
      </c>
      <c r="FX26" s="417">
        <v>20</v>
      </c>
      <c r="FY26" s="417">
        <v>0</v>
      </c>
      <c r="FZ26" s="417">
        <v>9541</v>
      </c>
      <c r="GA26" s="417">
        <v>0</v>
      </c>
      <c r="GB26" s="423">
        <v>9541</v>
      </c>
      <c r="GC26" s="480"/>
      <c r="GD26" s="481"/>
      <c r="GE26" s="509" t="s">
        <v>57</v>
      </c>
      <c r="GF26" s="417">
        <v>3</v>
      </c>
      <c r="GG26" s="417">
        <v>0</v>
      </c>
      <c r="GH26" s="417">
        <v>3</v>
      </c>
      <c r="GI26" s="417">
        <v>95447</v>
      </c>
      <c r="GJ26" s="417">
        <v>0</v>
      </c>
      <c r="GK26" s="417">
        <v>0</v>
      </c>
      <c r="GL26" s="417">
        <v>0</v>
      </c>
      <c r="GM26" s="417">
        <v>0</v>
      </c>
      <c r="GN26" s="417">
        <v>0</v>
      </c>
      <c r="GO26" s="417">
        <v>0</v>
      </c>
      <c r="GP26" s="417">
        <v>95447</v>
      </c>
      <c r="GQ26" s="417">
        <v>4893</v>
      </c>
      <c r="GR26" s="417">
        <v>90554</v>
      </c>
      <c r="GS26" s="417">
        <v>0</v>
      </c>
      <c r="GT26" s="423">
        <v>0</v>
      </c>
      <c r="GU26" s="481"/>
      <c r="GV26" s="508" t="s">
        <v>57</v>
      </c>
      <c r="GW26" s="417">
        <v>0</v>
      </c>
      <c r="GX26" s="417">
        <v>0</v>
      </c>
      <c r="GY26" s="417">
        <v>0</v>
      </c>
      <c r="GZ26" s="417">
        <v>0</v>
      </c>
      <c r="HA26" s="417">
        <v>90554</v>
      </c>
      <c r="HB26" s="417">
        <v>3622</v>
      </c>
      <c r="HC26" s="417">
        <v>0</v>
      </c>
      <c r="HD26" s="417">
        <v>0</v>
      </c>
      <c r="HE26" s="417">
        <v>0</v>
      </c>
      <c r="HF26" s="417">
        <v>0</v>
      </c>
      <c r="HG26" s="425">
        <v>0</v>
      </c>
      <c r="HH26" s="417">
        <v>0</v>
      </c>
      <c r="HI26" s="423">
        <v>3622</v>
      </c>
      <c r="HJ26" s="481"/>
      <c r="HK26" s="508" t="s">
        <v>57</v>
      </c>
      <c r="HL26" s="417">
        <v>1</v>
      </c>
      <c r="HM26" s="417">
        <v>0</v>
      </c>
      <c r="HN26" s="417">
        <v>0</v>
      </c>
      <c r="HO26" s="417">
        <v>142</v>
      </c>
      <c r="HP26" s="417">
        <v>0</v>
      </c>
      <c r="HQ26" s="417">
        <v>143</v>
      </c>
      <c r="HR26" s="417">
        <v>0</v>
      </c>
      <c r="HS26" s="417">
        <v>0</v>
      </c>
      <c r="HT26" s="417">
        <v>0</v>
      </c>
      <c r="HU26" s="417">
        <v>0</v>
      </c>
      <c r="HV26" s="417">
        <v>0</v>
      </c>
      <c r="HW26" s="417">
        <v>3479</v>
      </c>
      <c r="HX26" s="417">
        <v>0</v>
      </c>
      <c r="HY26" s="423">
        <v>3479</v>
      </c>
      <c r="HZ26" s="480"/>
      <c r="IA26" s="481"/>
      <c r="IB26" s="509" t="s">
        <v>57</v>
      </c>
      <c r="IC26" s="417">
        <v>1</v>
      </c>
      <c r="ID26" s="417">
        <v>0</v>
      </c>
      <c r="IE26" s="417">
        <v>1</v>
      </c>
      <c r="IF26" s="417">
        <v>57587</v>
      </c>
      <c r="IG26" s="417">
        <v>0</v>
      </c>
      <c r="IH26" s="417">
        <v>0</v>
      </c>
      <c r="II26" s="417">
        <v>0</v>
      </c>
      <c r="IJ26" s="417">
        <v>0</v>
      </c>
      <c r="IK26" s="417">
        <v>0</v>
      </c>
      <c r="IL26" s="417">
        <v>0</v>
      </c>
      <c r="IM26" s="417">
        <v>57587</v>
      </c>
      <c r="IN26" s="417">
        <v>2461</v>
      </c>
      <c r="IO26" s="417">
        <v>55126</v>
      </c>
      <c r="IP26" s="417">
        <v>0</v>
      </c>
      <c r="IQ26" s="423">
        <v>0</v>
      </c>
      <c r="IR26" s="481"/>
      <c r="IS26" s="508" t="s">
        <v>57</v>
      </c>
      <c r="IT26" s="417">
        <v>0</v>
      </c>
      <c r="IU26" s="417">
        <v>0</v>
      </c>
      <c r="IV26" s="417">
        <v>0</v>
      </c>
      <c r="IW26" s="417">
        <v>0</v>
      </c>
      <c r="IX26" s="417">
        <v>55126</v>
      </c>
      <c r="IY26" s="417">
        <v>2205</v>
      </c>
      <c r="IZ26" s="417">
        <v>0</v>
      </c>
      <c r="JA26" s="417">
        <v>0</v>
      </c>
      <c r="JB26" s="417">
        <v>0</v>
      </c>
      <c r="JC26" s="417">
        <v>0</v>
      </c>
      <c r="JD26" s="425">
        <v>0</v>
      </c>
      <c r="JE26" s="417">
        <v>0</v>
      </c>
      <c r="JF26" s="423">
        <v>2205</v>
      </c>
      <c r="JG26" s="481"/>
      <c r="JH26" s="508" t="s">
        <v>57</v>
      </c>
      <c r="JI26" s="417">
        <v>0</v>
      </c>
      <c r="JJ26" s="417">
        <v>0</v>
      </c>
      <c r="JK26" s="417">
        <v>0</v>
      </c>
      <c r="JL26" s="417">
        <v>237</v>
      </c>
      <c r="JM26" s="417">
        <v>0</v>
      </c>
      <c r="JN26" s="417">
        <v>237</v>
      </c>
      <c r="JO26" s="417">
        <v>0</v>
      </c>
      <c r="JP26" s="417">
        <v>0</v>
      </c>
      <c r="JQ26" s="417">
        <v>0</v>
      </c>
      <c r="JR26" s="417">
        <v>0</v>
      </c>
      <c r="JS26" s="417">
        <v>0</v>
      </c>
      <c r="JT26" s="417">
        <v>1968</v>
      </c>
      <c r="JU26" s="417">
        <v>0</v>
      </c>
      <c r="JV26" s="423">
        <v>1968</v>
      </c>
      <c r="JW26" s="480">
        <v>1968</v>
      </c>
      <c r="JX26" s="481"/>
      <c r="JY26" s="509" t="s">
        <v>57</v>
      </c>
      <c r="JZ26" s="417">
        <v>2</v>
      </c>
      <c r="KA26" s="417">
        <v>0</v>
      </c>
      <c r="KB26" s="417">
        <v>2</v>
      </c>
      <c r="KC26" s="417">
        <v>365398</v>
      </c>
      <c r="KD26" s="417">
        <v>0</v>
      </c>
      <c r="KE26" s="417">
        <v>0</v>
      </c>
      <c r="KF26" s="417">
        <v>0</v>
      </c>
      <c r="KG26" s="417">
        <v>0</v>
      </c>
      <c r="KH26" s="417">
        <v>0</v>
      </c>
      <c r="KI26" s="417">
        <v>0</v>
      </c>
      <c r="KJ26" s="417">
        <v>365398</v>
      </c>
      <c r="KK26" s="417">
        <v>5643</v>
      </c>
      <c r="KL26" s="417">
        <v>359755</v>
      </c>
      <c r="KM26" s="417">
        <v>0</v>
      </c>
      <c r="KN26" s="423">
        <v>0</v>
      </c>
      <c r="KO26" s="481"/>
      <c r="KP26" s="508" t="s">
        <v>57</v>
      </c>
      <c r="KQ26" s="417">
        <v>0</v>
      </c>
      <c r="KR26" s="417">
        <v>0</v>
      </c>
      <c r="KS26" s="417">
        <v>0</v>
      </c>
      <c r="KT26" s="417">
        <v>0</v>
      </c>
      <c r="KU26" s="417">
        <v>359755</v>
      </c>
      <c r="KV26" s="417">
        <v>14390</v>
      </c>
      <c r="KW26" s="417">
        <v>0</v>
      </c>
      <c r="KX26" s="417">
        <v>0</v>
      </c>
      <c r="KY26" s="417">
        <v>0</v>
      </c>
      <c r="KZ26" s="417">
        <v>0</v>
      </c>
      <c r="LA26" s="425">
        <v>0</v>
      </c>
      <c r="LB26" s="417">
        <v>0</v>
      </c>
      <c r="LC26" s="423">
        <v>14390</v>
      </c>
      <c r="LD26" s="481"/>
      <c r="LE26" s="508" t="s">
        <v>57</v>
      </c>
      <c r="LF26" s="424">
        <v>0</v>
      </c>
      <c r="LG26" s="417">
        <v>127</v>
      </c>
      <c r="LH26" s="417">
        <v>0</v>
      </c>
      <c r="LI26" s="417">
        <v>1885</v>
      </c>
      <c r="LJ26" s="417">
        <v>0</v>
      </c>
      <c r="LK26" s="417">
        <v>2012</v>
      </c>
      <c r="LL26" s="417">
        <v>0</v>
      </c>
      <c r="LM26" s="417">
        <v>0</v>
      </c>
      <c r="LN26" s="417">
        <v>0</v>
      </c>
      <c r="LO26" s="417">
        <v>0</v>
      </c>
      <c r="LP26" s="417">
        <v>0</v>
      </c>
      <c r="LQ26" s="417">
        <v>12378</v>
      </c>
      <c r="LR26" s="417">
        <v>0</v>
      </c>
      <c r="LS26" s="425">
        <v>12378</v>
      </c>
      <c r="LT26" s="480"/>
      <c r="LU26" s="481"/>
      <c r="LV26" s="508" t="s">
        <v>57</v>
      </c>
      <c r="LW26" s="417">
        <v>2036</v>
      </c>
      <c r="LX26" s="417">
        <v>1037</v>
      </c>
      <c r="LY26" s="417">
        <v>3073</v>
      </c>
      <c r="LZ26" s="417">
        <v>9370109</v>
      </c>
      <c r="MA26" s="417">
        <v>131144</v>
      </c>
      <c r="MB26" s="417">
        <v>0</v>
      </c>
      <c r="MC26" s="417">
        <v>0</v>
      </c>
      <c r="MD26" s="417">
        <v>17846</v>
      </c>
      <c r="ME26" s="417">
        <v>4662</v>
      </c>
      <c r="MF26" s="417">
        <v>7596</v>
      </c>
      <c r="MG26" s="417">
        <v>9531357</v>
      </c>
      <c r="MH26" s="417">
        <v>3703057</v>
      </c>
      <c r="MI26" s="417">
        <v>5668485</v>
      </c>
      <c r="MJ26" s="417">
        <v>130251</v>
      </c>
      <c r="MK26" s="425">
        <v>0</v>
      </c>
      <c r="ML26" s="480"/>
      <c r="MM26" s="481"/>
      <c r="MN26" s="508" t="s">
        <v>57</v>
      </c>
      <c r="MO26" s="417">
        <v>0</v>
      </c>
      <c r="MP26" s="417">
        <v>17846</v>
      </c>
      <c r="MQ26" s="417">
        <v>4122</v>
      </c>
      <c r="MR26" s="417">
        <v>7596</v>
      </c>
      <c r="MS26" s="417">
        <v>5828300</v>
      </c>
      <c r="MT26" s="417">
        <v>226610</v>
      </c>
      <c r="MU26" s="417">
        <v>2604</v>
      </c>
      <c r="MV26" s="417">
        <v>0</v>
      </c>
      <c r="MW26" s="417">
        <v>0</v>
      </c>
      <c r="MX26" s="417">
        <v>357</v>
      </c>
      <c r="MY26" s="425">
        <v>82</v>
      </c>
      <c r="MZ26" s="417">
        <v>152</v>
      </c>
      <c r="NA26" s="423">
        <v>229805</v>
      </c>
      <c r="NB26" s="508" t="s">
        <v>57</v>
      </c>
      <c r="NC26" s="417">
        <v>4307</v>
      </c>
      <c r="ND26" s="417">
        <v>403</v>
      </c>
      <c r="NE26" s="417">
        <v>2193</v>
      </c>
      <c r="NF26" s="417">
        <v>9139</v>
      </c>
      <c r="NG26" s="417">
        <v>0</v>
      </c>
      <c r="NH26" s="417">
        <v>16042</v>
      </c>
      <c r="NI26" s="417">
        <v>17</v>
      </c>
      <c r="NJ26" s="417">
        <v>228</v>
      </c>
      <c r="NK26" s="417">
        <v>292</v>
      </c>
      <c r="NL26" s="417">
        <v>56</v>
      </c>
      <c r="NM26" s="417">
        <v>0</v>
      </c>
      <c r="NN26" s="417">
        <v>188503</v>
      </c>
      <c r="NO26" s="417">
        <v>24667</v>
      </c>
      <c r="NP26" s="423">
        <v>213170</v>
      </c>
    </row>
    <row r="27" spans="2:380" s="486" customFormat="1" ht="24.75" customHeight="1" x14ac:dyDescent="0.15">
      <c r="B27" s="484" t="s">
        <v>58</v>
      </c>
      <c r="C27" s="368">
        <v>1740933</v>
      </c>
      <c r="D27" s="368">
        <v>295839</v>
      </c>
      <c r="E27" s="368">
        <v>2036772</v>
      </c>
      <c r="F27" s="368">
        <v>22784</v>
      </c>
      <c r="G27" s="368">
        <v>307</v>
      </c>
      <c r="H27" s="368">
        <v>0</v>
      </c>
      <c r="I27" s="368">
        <v>12122</v>
      </c>
      <c r="J27" s="368">
        <v>12429</v>
      </c>
      <c r="K27" s="368">
        <v>1134</v>
      </c>
      <c r="L27" s="368">
        <v>9907</v>
      </c>
      <c r="M27" s="369">
        <v>46254</v>
      </c>
      <c r="N27" s="480"/>
      <c r="O27" s="481"/>
      <c r="P27" s="484" t="s">
        <v>58</v>
      </c>
      <c r="Q27" s="368">
        <v>5</v>
      </c>
      <c r="R27" s="368">
        <v>7064</v>
      </c>
      <c r="S27" s="368">
        <v>7069</v>
      </c>
      <c r="T27" s="368">
        <v>0</v>
      </c>
      <c r="U27" s="368">
        <v>0</v>
      </c>
      <c r="V27" s="368">
        <v>0</v>
      </c>
      <c r="W27" s="368">
        <v>0</v>
      </c>
      <c r="X27" s="368">
        <v>0</v>
      </c>
      <c r="Y27" s="368">
        <v>18442</v>
      </c>
      <c r="Z27" s="371">
        <v>71765</v>
      </c>
      <c r="AA27" s="480"/>
      <c r="AB27" s="481"/>
      <c r="AC27" s="484" t="s">
        <v>58</v>
      </c>
      <c r="AD27" s="368">
        <v>15006</v>
      </c>
      <c r="AE27" s="368">
        <v>0</v>
      </c>
      <c r="AF27" s="368">
        <v>15006</v>
      </c>
      <c r="AG27" s="368">
        <v>56759</v>
      </c>
      <c r="AH27" s="368">
        <v>5</v>
      </c>
      <c r="AI27" s="371">
        <v>0</v>
      </c>
      <c r="AJ27" s="480"/>
      <c r="AK27" s="481"/>
      <c r="AL27" s="487" t="s">
        <v>58</v>
      </c>
      <c r="AM27" s="368">
        <v>2541</v>
      </c>
      <c r="AN27" s="368">
        <v>1550</v>
      </c>
      <c r="AO27" s="368">
        <v>4091</v>
      </c>
      <c r="AP27" s="368">
        <v>11525096</v>
      </c>
      <c r="AQ27" s="368">
        <v>120220</v>
      </c>
      <c r="AR27" s="368">
        <v>0</v>
      </c>
      <c r="AS27" s="368">
        <v>29107</v>
      </c>
      <c r="AT27" s="368">
        <v>48312</v>
      </c>
      <c r="AU27" s="368">
        <v>2608</v>
      </c>
      <c r="AV27" s="368">
        <v>0</v>
      </c>
      <c r="AW27" s="368">
        <v>11725343</v>
      </c>
      <c r="AX27" s="368">
        <v>5023076</v>
      </c>
      <c r="AY27" s="368">
        <v>6505160</v>
      </c>
      <c r="AZ27" s="368">
        <v>117250</v>
      </c>
      <c r="BA27" s="369">
        <v>0</v>
      </c>
      <c r="BB27" s="481"/>
      <c r="BC27" s="487" t="s">
        <v>58</v>
      </c>
      <c r="BD27" s="368">
        <v>29106</v>
      </c>
      <c r="BE27" s="368">
        <v>48149</v>
      </c>
      <c r="BF27" s="368">
        <v>2602</v>
      </c>
      <c r="BG27" s="368">
        <v>0</v>
      </c>
      <c r="BH27" s="368">
        <v>6702267</v>
      </c>
      <c r="BI27" s="368">
        <v>260038</v>
      </c>
      <c r="BJ27" s="368">
        <v>2344</v>
      </c>
      <c r="BK27" s="368">
        <v>0</v>
      </c>
      <c r="BL27" s="368">
        <v>582</v>
      </c>
      <c r="BM27" s="368">
        <v>963</v>
      </c>
      <c r="BN27" s="371">
        <v>52</v>
      </c>
      <c r="BO27" s="368">
        <v>0</v>
      </c>
      <c r="BP27" s="369">
        <v>263979</v>
      </c>
      <c r="BQ27" s="480"/>
      <c r="BR27" s="481"/>
      <c r="BS27" s="487" t="s">
        <v>58</v>
      </c>
      <c r="BT27" s="368">
        <v>5887</v>
      </c>
      <c r="BU27" s="368">
        <v>162</v>
      </c>
      <c r="BV27" s="368">
        <v>4561</v>
      </c>
      <c r="BW27" s="368">
        <v>8903</v>
      </c>
      <c r="BX27" s="368">
        <v>1</v>
      </c>
      <c r="BY27" s="368">
        <v>19514</v>
      </c>
      <c r="BZ27" s="368">
        <v>17</v>
      </c>
      <c r="CA27" s="368">
        <v>245</v>
      </c>
      <c r="CB27" s="368">
        <v>160</v>
      </c>
      <c r="CC27" s="368">
        <v>16</v>
      </c>
      <c r="CD27" s="368">
        <v>0</v>
      </c>
      <c r="CE27" s="368">
        <v>212084</v>
      </c>
      <c r="CF27" s="368">
        <v>31943</v>
      </c>
      <c r="CG27" s="371">
        <v>244027</v>
      </c>
      <c r="CH27" s="480"/>
      <c r="CI27" s="481"/>
      <c r="CJ27" s="487" t="s">
        <v>58</v>
      </c>
      <c r="CK27" s="368">
        <v>46</v>
      </c>
      <c r="CL27" s="368">
        <v>0</v>
      </c>
      <c r="CM27" s="368">
        <v>46</v>
      </c>
      <c r="CN27" s="368">
        <v>472236</v>
      </c>
      <c r="CO27" s="368">
        <v>11134</v>
      </c>
      <c r="CP27" s="368">
        <v>0</v>
      </c>
      <c r="CQ27" s="368">
        <v>0</v>
      </c>
      <c r="CR27" s="368">
        <v>0</v>
      </c>
      <c r="CS27" s="368">
        <v>620</v>
      </c>
      <c r="CT27" s="368">
        <v>0</v>
      </c>
      <c r="CU27" s="462">
        <v>483990</v>
      </c>
      <c r="CV27" s="368">
        <v>98383</v>
      </c>
      <c r="CW27" s="368">
        <v>373854</v>
      </c>
      <c r="CX27" s="368">
        <v>11134</v>
      </c>
      <c r="CY27" s="369">
        <v>0</v>
      </c>
      <c r="CZ27" s="481"/>
      <c r="DA27" s="487" t="s">
        <v>58</v>
      </c>
      <c r="DB27" s="368">
        <v>0</v>
      </c>
      <c r="DC27" s="368">
        <v>0</v>
      </c>
      <c r="DD27" s="368">
        <v>619</v>
      </c>
      <c r="DE27" s="368">
        <v>0</v>
      </c>
      <c r="DF27" s="368">
        <v>385607</v>
      </c>
      <c r="DG27" s="368">
        <v>14953</v>
      </c>
      <c r="DH27" s="368">
        <v>223</v>
      </c>
      <c r="DI27" s="368">
        <v>0</v>
      </c>
      <c r="DJ27" s="368">
        <v>0</v>
      </c>
      <c r="DK27" s="368">
        <v>0</v>
      </c>
      <c r="DL27" s="371">
        <v>12</v>
      </c>
      <c r="DM27" s="368">
        <v>0</v>
      </c>
      <c r="DN27" s="369">
        <v>15188</v>
      </c>
      <c r="DO27" s="480"/>
      <c r="DP27" s="481"/>
      <c r="DQ27" s="484" t="s">
        <v>58</v>
      </c>
      <c r="DR27" s="368">
        <v>46</v>
      </c>
      <c r="DS27" s="368">
        <v>63</v>
      </c>
      <c r="DT27" s="368">
        <v>0</v>
      </c>
      <c r="DU27" s="368">
        <v>809</v>
      </c>
      <c r="DV27" s="368">
        <v>0</v>
      </c>
      <c r="DW27" s="368">
        <v>918</v>
      </c>
      <c r="DX27" s="368">
        <v>0</v>
      </c>
      <c r="DY27" s="368">
        <v>55</v>
      </c>
      <c r="DZ27" s="368">
        <v>0</v>
      </c>
      <c r="EA27" s="368">
        <v>8</v>
      </c>
      <c r="EB27" s="368">
        <v>0</v>
      </c>
      <c r="EC27" s="368">
        <v>14207</v>
      </c>
      <c r="ED27" s="368">
        <v>0</v>
      </c>
      <c r="EE27" s="369">
        <v>14207</v>
      </c>
      <c r="EF27" s="480"/>
      <c r="EG27" s="481"/>
      <c r="EH27" s="487" t="s">
        <v>58</v>
      </c>
      <c r="EI27" s="368">
        <v>38</v>
      </c>
      <c r="EJ27" s="368">
        <v>0</v>
      </c>
      <c r="EK27" s="368">
        <v>38</v>
      </c>
      <c r="EL27" s="368">
        <v>622118</v>
      </c>
      <c r="EM27" s="368">
        <v>0</v>
      </c>
      <c r="EN27" s="368">
        <v>0</v>
      </c>
      <c r="EO27" s="368">
        <v>227962</v>
      </c>
      <c r="EP27" s="368">
        <v>978</v>
      </c>
      <c r="EQ27" s="368">
        <v>8716</v>
      </c>
      <c r="ER27" s="368">
        <v>0</v>
      </c>
      <c r="ES27" s="368">
        <v>859774</v>
      </c>
      <c r="ET27" s="368">
        <v>90755</v>
      </c>
      <c r="EU27" s="368">
        <v>531365</v>
      </c>
      <c r="EV27" s="368">
        <v>0</v>
      </c>
      <c r="EW27" s="369">
        <v>0</v>
      </c>
      <c r="EX27" s="481"/>
      <c r="EY27" s="484" t="s">
        <v>58</v>
      </c>
      <c r="EZ27" s="368">
        <v>227960</v>
      </c>
      <c r="FA27" s="368">
        <v>978</v>
      </c>
      <c r="FB27" s="368">
        <v>8716</v>
      </c>
      <c r="FC27" s="368">
        <v>0</v>
      </c>
      <c r="FD27" s="368">
        <v>769019</v>
      </c>
      <c r="FE27" s="368">
        <v>21252</v>
      </c>
      <c r="FF27" s="368">
        <v>0</v>
      </c>
      <c r="FG27" s="368">
        <v>0</v>
      </c>
      <c r="FH27" s="368">
        <v>4558</v>
      </c>
      <c r="FI27" s="368">
        <v>20</v>
      </c>
      <c r="FJ27" s="371">
        <v>175</v>
      </c>
      <c r="FK27" s="368">
        <v>0</v>
      </c>
      <c r="FL27" s="369">
        <v>26005</v>
      </c>
      <c r="FM27" s="481"/>
      <c r="FN27" s="484" t="s">
        <v>58</v>
      </c>
      <c r="FO27" s="368">
        <v>38</v>
      </c>
      <c r="FP27" s="368">
        <v>7</v>
      </c>
      <c r="FQ27" s="368">
        <v>0</v>
      </c>
      <c r="FR27" s="368">
        <v>2113</v>
      </c>
      <c r="FS27" s="368">
        <v>0</v>
      </c>
      <c r="FT27" s="368">
        <v>2158</v>
      </c>
      <c r="FU27" s="368">
        <v>0</v>
      </c>
      <c r="FV27" s="368">
        <v>174</v>
      </c>
      <c r="FW27" s="368">
        <v>46</v>
      </c>
      <c r="FX27" s="368">
        <v>24</v>
      </c>
      <c r="FY27" s="368">
        <v>0</v>
      </c>
      <c r="FZ27" s="368">
        <v>23602</v>
      </c>
      <c r="GA27" s="368">
        <v>0</v>
      </c>
      <c r="GB27" s="369">
        <v>23602</v>
      </c>
      <c r="GC27" s="480"/>
      <c r="GD27" s="481"/>
      <c r="GE27" s="487" t="s">
        <v>58</v>
      </c>
      <c r="GF27" s="368">
        <v>16</v>
      </c>
      <c r="GG27" s="368">
        <v>0</v>
      </c>
      <c r="GH27" s="368">
        <v>16</v>
      </c>
      <c r="GI27" s="368">
        <v>525053</v>
      </c>
      <c r="GJ27" s="368">
        <v>0</v>
      </c>
      <c r="GK27" s="368">
        <v>0</v>
      </c>
      <c r="GL27" s="368">
        <v>0</v>
      </c>
      <c r="GM27" s="368">
        <v>0</v>
      </c>
      <c r="GN27" s="368">
        <v>367</v>
      </c>
      <c r="GO27" s="368">
        <v>0</v>
      </c>
      <c r="GP27" s="368">
        <v>525420</v>
      </c>
      <c r="GQ27" s="368">
        <v>38045</v>
      </c>
      <c r="GR27" s="368">
        <v>487009</v>
      </c>
      <c r="GS27" s="368">
        <v>0</v>
      </c>
      <c r="GT27" s="369">
        <v>0</v>
      </c>
      <c r="GU27" s="481"/>
      <c r="GV27" s="484" t="s">
        <v>58</v>
      </c>
      <c r="GW27" s="368">
        <v>0</v>
      </c>
      <c r="GX27" s="368">
        <v>0</v>
      </c>
      <c r="GY27" s="368">
        <v>366</v>
      </c>
      <c r="GZ27" s="368">
        <v>0</v>
      </c>
      <c r="HA27" s="368">
        <v>487375</v>
      </c>
      <c r="HB27" s="368">
        <v>19479</v>
      </c>
      <c r="HC27" s="368">
        <v>0</v>
      </c>
      <c r="HD27" s="368">
        <v>0</v>
      </c>
      <c r="HE27" s="368">
        <v>0</v>
      </c>
      <c r="HF27" s="368">
        <v>0</v>
      </c>
      <c r="HG27" s="371">
        <v>7</v>
      </c>
      <c r="HH27" s="368">
        <v>0</v>
      </c>
      <c r="HI27" s="369">
        <v>19486</v>
      </c>
      <c r="HJ27" s="481"/>
      <c r="HK27" s="484" t="s">
        <v>58</v>
      </c>
      <c r="HL27" s="368">
        <v>5</v>
      </c>
      <c r="HM27" s="368">
        <v>34</v>
      </c>
      <c r="HN27" s="368">
        <v>0</v>
      </c>
      <c r="HO27" s="368">
        <v>1170</v>
      </c>
      <c r="HP27" s="368">
        <v>0</v>
      </c>
      <c r="HQ27" s="368">
        <v>1209</v>
      </c>
      <c r="HR27" s="368">
        <v>0</v>
      </c>
      <c r="HS27" s="368">
        <v>35</v>
      </c>
      <c r="HT27" s="368">
        <v>0</v>
      </c>
      <c r="HU27" s="368">
        <v>0</v>
      </c>
      <c r="HV27" s="368">
        <v>0</v>
      </c>
      <c r="HW27" s="368">
        <v>18241</v>
      </c>
      <c r="HX27" s="368">
        <v>0</v>
      </c>
      <c r="HY27" s="369">
        <v>18241</v>
      </c>
      <c r="HZ27" s="480"/>
      <c r="IA27" s="481"/>
      <c r="IB27" s="487" t="s">
        <v>58</v>
      </c>
      <c r="IC27" s="368">
        <v>3</v>
      </c>
      <c r="ID27" s="368">
        <v>0</v>
      </c>
      <c r="IE27" s="368">
        <v>3</v>
      </c>
      <c r="IF27" s="368">
        <v>186961</v>
      </c>
      <c r="IG27" s="368">
        <v>0</v>
      </c>
      <c r="IH27" s="368">
        <v>7661</v>
      </c>
      <c r="II27" s="368">
        <v>0</v>
      </c>
      <c r="IJ27" s="368">
        <v>0</v>
      </c>
      <c r="IK27" s="368">
        <v>0</v>
      </c>
      <c r="IL27" s="368">
        <v>0</v>
      </c>
      <c r="IM27" s="368">
        <v>194622</v>
      </c>
      <c r="IN27" s="368">
        <v>5227</v>
      </c>
      <c r="IO27" s="368">
        <v>181734</v>
      </c>
      <c r="IP27" s="368">
        <v>0</v>
      </c>
      <c r="IQ27" s="369">
        <v>7661</v>
      </c>
      <c r="IR27" s="481"/>
      <c r="IS27" s="484" t="s">
        <v>58</v>
      </c>
      <c r="IT27" s="368">
        <v>0</v>
      </c>
      <c r="IU27" s="368">
        <v>0</v>
      </c>
      <c r="IV27" s="368">
        <v>0</v>
      </c>
      <c r="IW27" s="368">
        <v>0</v>
      </c>
      <c r="IX27" s="368">
        <v>189395</v>
      </c>
      <c r="IY27" s="368">
        <v>7269</v>
      </c>
      <c r="IZ27" s="368">
        <v>0</v>
      </c>
      <c r="JA27" s="368">
        <v>276</v>
      </c>
      <c r="JB27" s="368">
        <v>0</v>
      </c>
      <c r="JC27" s="368">
        <v>0</v>
      </c>
      <c r="JD27" s="371">
        <v>0</v>
      </c>
      <c r="JE27" s="368">
        <v>0</v>
      </c>
      <c r="JF27" s="369">
        <v>7545</v>
      </c>
      <c r="JG27" s="481"/>
      <c r="JH27" s="484" t="s">
        <v>58</v>
      </c>
      <c r="JI27" s="368">
        <v>0</v>
      </c>
      <c r="JJ27" s="368">
        <v>0</v>
      </c>
      <c r="JK27" s="368">
        <v>0</v>
      </c>
      <c r="JL27" s="368">
        <v>1039</v>
      </c>
      <c r="JM27" s="368">
        <v>0</v>
      </c>
      <c r="JN27" s="368">
        <v>1039</v>
      </c>
      <c r="JO27" s="368">
        <v>0</v>
      </c>
      <c r="JP27" s="368">
        <v>0</v>
      </c>
      <c r="JQ27" s="368">
        <v>0</v>
      </c>
      <c r="JR27" s="368">
        <v>0</v>
      </c>
      <c r="JS27" s="368">
        <v>0</v>
      </c>
      <c r="JT27" s="368">
        <v>6506</v>
      </c>
      <c r="JU27" s="368">
        <v>0</v>
      </c>
      <c r="JV27" s="369">
        <v>6506</v>
      </c>
      <c r="JW27" s="480">
        <v>6506</v>
      </c>
      <c r="JX27" s="481"/>
      <c r="JY27" s="487" t="s">
        <v>58</v>
      </c>
      <c r="JZ27" s="368">
        <v>0</v>
      </c>
      <c r="KA27" s="368">
        <v>0</v>
      </c>
      <c r="KB27" s="368">
        <v>0</v>
      </c>
      <c r="KC27" s="368">
        <v>0</v>
      </c>
      <c r="KD27" s="368">
        <v>0</v>
      </c>
      <c r="KE27" s="368">
        <v>0</v>
      </c>
      <c r="KF27" s="368">
        <v>0</v>
      </c>
      <c r="KG27" s="368">
        <v>0</v>
      </c>
      <c r="KH27" s="368">
        <v>0</v>
      </c>
      <c r="KI27" s="368">
        <v>0</v>
      </c>
      <c r="KJ27" s="368">
        <v>0</v>
      </c>
      <c r="KK27" s="368">
        <v>0</v>
      </c>
      <c r="KL27" s="368">
        <v>0</v>
      </c>
      <c r="KM27" s="368">
        <v>0</v>
      </c>
      <c r="KN27" s="369">
        <v>0</v>
      </c>
      <c r="KO27" s="481"/>
      <c r="KP27" s="484" t="s">
        <v>58</v>
      </c>
      <c r="KQ27" s="368">
        <v>0</v>
      </c>
      <c r="KR27" s="368">
        <v>0</v>
      </c>
      <c r="KS27" s="368">
        <v>0</v>
      </c>
      <c r="KT27" s="368">
        <v>0</v>
      </c>
      <c r="KU27" s="368">
        <v>0</v>
      </c>
      <c r="KV27" s="368">
        <v>0</v>
      </c>
      <c r="KW27" s="368">
        <v>0</v>
      </c>
      <c r="KX27" s="368">
        <v>0</v>
      </c>
      <c r="KY27" s="368">
        <v>0</v>
      </c>
      <c r="KZ27" s="368">
        <v>0</v>
      </c>
      <c r="LA27" s="371">
        <v>0</v>
      </c>
      <c r="LB27" s="368">
        <v>0</v>
      </c>
      <c r="LC27" s="369">
        <v>0</v>
      </c>
      <c r="LD27" s="481"/>
      <c r="LE27" s="501" t="s">
        <v>58</v>
      </c>
      <c r="LF27" s="370">
        <v>0</v>
      </c>
      <c r="LG27" s="368">
        <v>0</v>
      </c>
      <c r="LH27" s="368">
        <v>0</v>
      </c>
      <c r="LI27" s="368">
        <v>0</v>
      </c>
      <c r="LJ27" s="368">
        <v>0</v>
      </c>
      <c r="LK27" s="368">
        <v>0</v>
      </c>
      <c r="LL27" s="368">
        <v>0</v>
      </c>
      <c r="LM27" s="368">
        <v>0</v>
      </c>
      <c r="LN27" s="368">
        <v>0</v>
      </c>
      <c r="LO27" s="368">
        <v>0</v>
      </c>
      <c r="LP27" s="368">
        <v>0</v>
      </c>
      <c r="LQ27" s="368">
        <v>0</v>
      </c>
      <c r="LR27" s="368">
        <v>0</v>
      </c>
      <c r="LS27" s="371">
        <v>0</v>
      </c>
      <c r="LT27" s="480"/>
      <c r="LU27" s="481"/>
      <c r="LV27" s="501" t="s">
        <v>58</v>
      </c>
      <c r="LW27" s="368">
        <v>2644</v>
      </c>
      <c r="LX27" s="368">
        <v>1550</v>
      </c>
      <c r="LY27" s="368">
        <v>4194</v>
      </c>
      <c r="LZ27" s="368">
        <v>13331464</v>
      </c>
      <c r="MA27" s="368">
        <v>131354</v>
      </c>
      <c r="MB27" s="368">
        <v>7661</v>
      </c>
      <c r="MC27" s="368">
        <v>257069</v>
      </c>
      <c r="MD27" s="368">
        <v>49290</v>
      </c>
      <c r="ME27" s="368">
        <v>12311</v>
      </c>
      <c r="MF27" s="368">
        <v>0</v>
      </c>
      <c r="MG27" s="368">
        <v>13789149</v>
      </c>
      <c r="MH27" s="368">
        <v>5255486</v>
      </c>
      <c r="MI27" s="368">
        <v>8079122</v>
      </c>
      <c r="MJ27" s="368">
        <v>128384</v>
      </c>
      <c r="MK27" s="371">
        <v>7661</v>
      </c>
      <c r="ML27" s="480"/>
      <c r="MM27" s="481"/>
      <c r="MN27" s="501" t="s">
        <v>58</v>
      </c>
      <c r="MO27" s="368">
        <v>257066</v>
      </c>
      <c r="MP27" s="368">
        <v>49127</v>
      </c>
      <c r="MQ27" s="368">
        <v>12303</v>
      </c>
      <c r="MR27" s="368">
        <v>0</v>
      </c>
      <c r="MS27" s="368">
        <v>8533663</v>
      </c>
      <c r="MT27" s="368">
        <v>322991</v>
      </c>
      <c r="MU27" s="368">
        <v>2567</v>
      </c>
      <c r="MV27" s="368">
        <v>276</v>
      </c>
      <c r="MW27" s="368">
        <v>5140</v>
      </c>
      <c r="MX27" s="368">
        <v>983</v>
      </c>
      <c r="MY27" s="371">
        <v>246</v>
      </c>
      <c r="MZ27" s="368">
        <v>0</v>
      </c>
      <c r="NA27" s="369">
        <v>332203</v>
      </c>
      <c r="NB27" s="501" t="s">
        <v>58</v>
      </c>
      <c r="NC27" s="368">
        <v>5976</v>
      </c>
      <c r="ND27" s="368">
        <v>266</v>
      </c>
      <c r="NE27" s="368">
        <v>4561</v>
      </c>
      <c r="NF27" s="368">
        <v>14034</v>
      </c>
      <c r="NG27" s="368">
        <v>1</v>
      </c>
      <c r="NH27" s="368">
        <v>24838</v>
      </c>
      <c r="NI27" s="368">
        <v>17</v>
      </c>
      <c r="NJ27" s="368">
        <v>509</v>
      </c>
      <c r="NK27" s="368">
        <v>206</v>
      </c>
      <c r="NL27" s="368">
        <v>48</v>
      </c>
      <c r="NM27" s="368">
        <v>0</v>
      </c>
      <c r="NN27" s="368">
        <v>274640</v>
      </c>
      <c r="NO27" s="368">
        <v>31943</v>
      </c>
      <c r="NP27" s="369">
        <v>306583</v>
      </c>
    </row>
    <row r="28" spans="2:380" s="486" customFormat="1" ht="24.75" customHeight="1" x14ac:dyDescent="0.15">
      <c r="B28" s="508" t="s">
        <v>59</v>
      </c>
      <c r="C28" s="417">
        <v>149562</v>
      </c>
      <c r="D28" s="417">
        <v>26778</v>
      </c>
      <c r="E28" s="417">
        <v>176340</v>
      </c>
      <c r="F28" s="417">
        <v>8640</v>
      </c>
      <c r="G28" s="417">
        <v>228</v>
      </c>
      <c r="H28" s="417">
        <v>0</v>
      </c>
      <c r="I28" s="417">
        <v>3426</v>
      </c>
      <c r="J28" s="417">
        <v>3654</v>
      </c>
      <c r="K28" s="417">
        <v>417</v>
      </c>
      <c r="L28" s="417">
        <v>2258</v>
      </c>
      <c r="M28" s="423">
        <v>14969</v>
      </c>
      <c r="N28" s="480"/>
      <c r="O28" s="481"/>
      <c r="P28" s="508" t="s">
        <v>59</v>
      </c>
      <c r="Q28" s="417">
        <v>57</v>
      </c>
      <c r="R28" s="417">
        <v>2667</v>
      </c>
      <c r="S28" s="417">
        <v>2724</v>
      </c>
      <c r="T28" s="417">
        <v>0</v>
      </c>
      <c r="U28" s="417">
        <v>0</v>
      </c>
      <c r="V28" s="417">
        <v>0</v>
      </c>
      <c r="W28" s="417">
        <v>0</v>
      </c>
      <c r="X28" s="417">
        <v>0</v>
      </c>
      <c r="Y28" s="417">
        <v>1564</v>
      </c>
      <c r="Z28" s="425">
        <v>19257</v>
      </c>
      <c r="AA28" s="480"/>
      <c r="AB28" s="481"/>
      <c r="AC28" s="508" t="s">
        <v>59</v>
      </c>
      <c r="AD28" s="417">
        <v>1635</v>
      </c>
      <c r="AE28" s="417">
        <v>0</v>
      </c>
      <c r="AF28" s="417">
        <v>1635</v>
      </c>
      <c r="AG28" s="417">
        <v>17622</v>
      </c>
      <c r="AH28" s="417">
        <v>3</v>
      </c>
      <c r="AI28" s="425">
        <v>0</v>
      </c>
      <c r="AJ28" s="480"/>
      <c r="AK28" s="481"/>
      <c r="AL28" s="509" t="s">
        <v>59</v>
      </c>
      <c r="AM28" s="417">
        <v>278</v>
      </c>
      <c r="AN28" s="417">
        <v>166</v>
      </c>
      <c r="AO28" s="417">
        <v>444</v>
      </c>
      <c r="AP28" s="417">
        <v>1118285</v>
      </c>
      <c r="AQ28" s="417">
        <v>11561</v>
      </c>
      <c r="AR28" s="417">
        <v>0</v>
      </c>
      <c r="AS28" s="417">
        <v>0</v>
      </c>
      <c r="AT28" s="417">
        <v>239</v>
      </c>
      <c r="AU28" s="417">
        <v>86</v>
      </c>
      <c r="AV28" s="417">
        <v>0</v>
      </c>
      <c r="AW28" s="417">
        <v>1130171</v>
      </c>
      <c r="AX28" s="417">
        <v>514815</v>
      </c>
      <c r="AY28" s="417">
        <v>603684</v>
      </c>
      <c r="AZ28" s="417">
        <v>11347</v>
      </c>
      <c r="BA28" s="423">
        <v>0</v>
      </c>
      <c r="BB28" s="481"/>
      <c r="BC28" s="509" t="s">
        <v>59</v>
      </c>
      <c r="BD28" s="417">
        <v>0</v>
      </c>
      <c r="BE28" s="417">
        <v>239</v>
      </c>
      <c r="BF28" s="417">
        <v>86</v>
      </c>
      <c r="BG28" s="417">
        <v>0</v>
      </c>
      <c r="BH28" s="417">
        <v>615356</v>
      </c>
      <c r="BI28" s="417">
        <v>24129</v>
      </c>
      <c r="BJ28" s="417">
        <v>227</v>
      </c>
      <c r="BK28" s="417">
        <v>0</v>
      </c>
      <c r="BL28" s="417">
        <v>0</v>
      </c>
      <c r="BM28" s="417">
        <v>5</v>
      </c>
      <c r="BN28" s="425">
        <v>2</v>
      </c>
      <c r="BO28" s="417">
        <v>0</v>
      </c>
      <c r="BP28" s="423">
        <v>24363</v>
      </c>
      <c r="BQ28" s="480"/>
      <c r="BR28" s="481"/>
      <c r="BS28" s="509" t="s">
        <v>59</v>
      </c>
      <c r="BT28" s="417">
        <v>636</v>
      </c>
      <c r="BU28" s="417">
        <v>61</v>
      </c>
      <c r="BV28" s="417">
        <v>47</v>
      </c>
      <c r="BW28" s="417">
        <v>582</v>
      </c>
      <c r="BX28" s="417">
        <v>0</v>
      </c>
      <c r="BY28" s="417">
        <v>1326</v>
      </c>
      <c r="BZ28" s="417">
        <v>0</v>
      </c>
      <c r="CA28" s="417">
        <v>96</v>
      </c>
      <c r="CB28" s="417">
        <v>8</v>
      </c>
      <c r="CC28" s="417">
        <v>0</v>
      </c>
      <c r="CD28" s="417">
        <v>0</v>
      </c>
      <c r="CE28" s="417">
        <v>20010</v>
      </c>
      <c r="CF28" s="417">
        <v>2923</v>
      </c>
      <c r="CG28" s="425">
        <v>22933</v>
      </c>
      <c r="CH28" s="480"/>
      <c r="CI28" s="481"/>
      <c r="CJ28" s="509" t="s">
        <v>59</v>
      </c>
      <c r="CK28" s="417">
        <v>6</v>
      </c>
      <c r="CL28" s="417">
        <v>0</v>
      </c>
      <c r="CM28" s="417">
        <v>6</v>
      </c>
      <c r="CN28" s="417">
        <v>63832</v>
      </c>
      <c r="CO28" s="417">
        <v>0</v>
      </c>
      <c r="CP28" s="417">
        <v>0</v>
      </c>
      <c r="CQ28" s="417">
        <v>0</v>
      </c>
      <c r="CR28" s="417">
        <v>1350</v>
      </c>
      <c r="CS28" s="417">
        <v>515</v>
      </c>
      <c r="CT28" s="417">
        <v>0</v>
      </c>
      <c r="CU28" s="510">
        <v>65697</v>
      </c>
      <c r="CV28" s="417">
        <v>14923</v>
      </c>
      <c r="CW28" s="417">
        <v>48909</v>
      </c>
      <c r="CX28" s="417">
        <v>0</v>
      </c>
      <c r="CY28" s="423">
        <v>0</v>
      </c>
      <c r="CZ28" s="481"/>
      <c r="DA28" s="509" t="s">
        <v>59</v>
      </c>
      <c r="DB28" s="417">
        <v>0</v>
      </c>
      <c r="DC28" s="417">
        <v>1350</v>
      </c>
      <c r="DD28" s="417">
        <v>515</v>
      </c>
      <c r="DE28" s="417">
        <v>0</v>
      </c>
      <c r="DF28" s="417">
        <v>50774</v>
      </c>
      <c r="DG28" s="417">
        <v>1956</v>
      </c>
      <c r="DH28" s="417">
        <v>0</v>
      </c>
      <c r="DI28" s="417">
        <v>0</v>
      </c>
      <c r="DJ28" s="417">
        <v>0</v>
      </c>
      <c r="DK28" s="417">
        <v>27</v>
      </c>
      <c r="DL28" s="425">
        <v>10</v>
      </c>
      <c r="DM28" s="417">
        <v>0</v>
      </c>
      <c r="DN28" s="423">
        <v>1993</v>
      </c>
      <c r="DO28" s="480"/>
      <c r="DP28" s="481"/>
      <c r="DQ28" s="508" t="s">
        <v>59</v>
      </c>
      <c r="DR28" s="417">
        <v>6</v>
      </c>
      <c r="DS28" s="417">
        <v>0</v>
      </c>
      <c r="DT28" s="417">
        <v>0</v>
      </c>
      <c r="DU28" s="417">
        <v>118</v>
      </c>
      <c r="DV28" s="417">
        <v>0</v>
      </c>
      <c r="DW28" s="417">
        <v>124</v>
      </c>
      <c r="DX28" s="417">
        <v>0</v>
      </c>
      <c r="DY28" s="417">
        <v>10</v>
      </c>
      <c r="DZ28" s="417">
        <v>27</v>
      </c>
      <c r="EA28" s="417">
        <v>4</v>
      </c>
      <c r="EB28" s="417">
        <v>0</v>
      </c>
      <c r="EC28" s="417">
        <v>1828</v>
      </c>
      <c r="ED28" s="417">
        <v>0</v>
      </c>
      <c r="EE28" s="423">
        <v>1828</v>
      </c>
      <c r="EF28" s="480"/>
      <c r="EG28" s="481"/>
      <c r="EH28" s="509" t="s">
        <v>59</v>
      </c>
      <c r="EI28" s="417">
        <v>3</v>
      </c>
      <c r="EJ28" s="417">
        <v>0</v>
      </c>
      <c r="EK28" s="417">
        <v>3</v>
      </c>
      <c r="EL28" s="417">
        <v>55118</v>
      </c>
      <c r="EM28" s="417">
        <v>0</v>
      </c>
      <c r="EN28" s="417">
        <v>0</v>
      </c>
      <c r="EO28" s="417">
        <v>0</v>
      </c>
      <c r="EP28" s="417">
        <v>0</v>
      </c>
      <c r="EQ28" s="417">
        <v>0</v>
      </c>
      <c r="ER28" s="417">
        <v>0</v>
      </c>
      <c r="ES28" s="417">
        <v>55118</v>
      </c>
      <c r="ET28" s="417">
        <v>7162</v>
      </c>
      <c r="EU28" s="417">
        <v>47956</v>
      </c>
      <c r="EV28" s="417">
        <v>0</v>
      </c>
      <c r="EW28" s="423">
        <v>0</v>
      </c>
      <c r="EX28" s="481"/>
      <c r="EY28" s="508" t="s">
        <v>59</v>
      </c>
      <c r="EZ28" s="417">
        <v>0</v>
      </c>
      <c r="FA28" s="417">
        <v>0</v>
      </c>
      <c r="FB28" s="417">
        <v>0</v>
      </c>
      <c r="FC28" s="417">
        <v>0</v>
      </c>
      <c r="FD28" s="417">
        <v>47956</v>
      </c>
      <c r="FE28" s="417">
        <v>1918</v>
      </c>
      <c r="FF28" s="417">
        <v>0</v>
      </c>
      <c r="FG28" s="417">
        <v>0</v>
      </c>
      <c r="FH28" s="417">
        <v>0</v>
      </c>
      <c r="FI28" s="417">
        <v>0</v>
      </c>
      <c r="FJ28" s="425">
        <v>0</v>
      </c>
      <c r="FK28" s="417">
        <v>0</v>
      </c>
      <c r="FL28" s="423">
        <v>1918</v>
      </c>
      <c r="FM28" s="481"/>
      <c r="FN28" s="508" t="s">
        <v>59</v>
      </c>
      <c r="FO28" s="417">
        <v>3</v>
      </c>
      <c r="FP28" s="417">
        <v>0</v>
      </c>
      <c r="FQ28" s="417">
        <v>0</v>
      </c>
      <c r="FR28" s="417">
        <v>142</v>
      </c>
      <c r="FS28" s="417">
        <v>0</v>
      </c>
      <c r="FT28" s="417">
        <v>145</v>
      </c>
      <c r="FU28" s="417">
        <v>0</v>
      </c>
      <c r="FV28" s="417">
        <v>0</v>
      </c>
      <c r="FW28" s="417">
        <v>0</v>
      </c>
      <c r="FX28" s="417">
        <v>0</v>
      </c>
      <c r="FY28" s="417">
        <v>0</v>
      </c>
      <c r="FZ28" s="417">
        <v>1773</v>
      </c>
      <c r="GA28" s="417">
        <v>0</v>
      </c>
      <c r="GB28" s="423">
        <v>1773</v>
      </c>
      <c r="GC28" s="480"/>
      <c r="GD28" s="481"/>
      <c r="GE28" s="509" t="s">
        <v>59</v>
      </c>
      <c r="GF28" s="417">
        <v>1</v>
      </c>
      <c r="GG28" s="417">
        <v>0</v>
      </c>
      <c r="GH28" s="417">
        <v>1</v>
      </c>
      <c r="GI28" s="417">
        <v>29625</v>
      </c>
      <c r="GJ28" s="417">
        <v>0</v>
      </c>
      <c r="GK28" s="417">
        <v>0</v>
      </c>
      <c r="GL28" s="417">
        <v>0</v>
      </c>
      <c r="GM28" s="417">
        <v>341</v>
      </c>
      <c r="GN28" s="417">
        <v>8</v>
      </c>
      <c r="GO28" s="417">
        <v>0</v>
      </c>
      <c r="GP28" s="417">
        <v>29974</v>
      </c>
      <c r="GQ28" s="417">
        <v>593</v>
      </c>
      <c r="GR28" s="417">
        <v>29032</v>
      </c>
      <c r="GS28" s="417">
        <v>0</v>
      </c>
      <c r="GT28" s="423">
        <v>0</v>
      </c>
      <c r="GU28" s="481"/>
      <c r="GV28" s="508" t="s">
        <v>59</v>
      </c>
      <c r="GW28" s="417">
        <v>0</v>
      </c>
      <c r="GX28" s="417">
        <v>341</v>
      </c>
      <c r="GY28" s="417">
        <v>8</v>
      </c>
      <c r="GZ28" s="417">
        <v>0</v>
      </c>
      <c r="HA28" s="417">
        <v>29381</v>
      </c>
      <c r="HB28" s="417">
        <v>1161</v>
      </c>
      <c r="HC28" s="417">
        <v>0</v>
      </c>
      <c r="HD28" s="417">
        <v>0</v>
      </c>
      <c r="HE28" s="417">
        <v>0</v>
      </c>
      <c r="HF28" s="417">
        <v>7</v>
      </c>
      <c r="HG28" s="425">
        <v>0</v>
      </c>
      <c r="HH28" s="417">
        <v>0</v>
      </c>
      <c r="HI28" s="423">
        <v>1168</v>
      </c>
      <c r="HJ28" s="481"/>
      <c r="HK28" s="508" t="s">
        <v>59</v>
      </c>
      <c r="HL28" s="417">
        <v>0</v>
      </c>
      <c r="HM28" s="417">
        <v>0</v>
      </c>
      <c r="HN28" s="417">
        <v>0</v>
      </c>
      <c r="HO28" s="417">
        <v>0</v>
      </c>
      <c r="HP28" s="417">
        <v>0</v>
      </c>
      <c r="HQ28" s="417">
        <v>0</v>
      </c>
      <c r="HR28" s="417">
        <v>0</v>
      </c>
      <c r="HS28" s="417">
        <v>0</v>
      </c>
      <c r="HT28" s="417">
        <v>7</v>
      </c>
      <c r="HU28" s="417">
        <v>0</v>
      </c>
      <c r="HV28" s="417">
        <v>0</v>
      </c>
      <c r="HW28" s="417">
        <v>1161</v>
      </c>
      <c r="HX28" s="417">
        <v>0</v>
      </c>
      <c r="HY28" s="423">
        <v>1161</v>
      </c>
      <c r="HZ28" s="480"/>
      <c r="IA28" s="481"/>
      <c r="IB28" s="509" t="s">
        <v>59</v>
      </c>
      <c r="IC28" s="417">
        <v>0</v>
      </c>
      <c r="ID28" s="417">
        <v>0</v>
      </c>
      <c r="IE28" s="417">
        <v>0</v>
      </c>
      <c r="IF28" s="417">
        <v>0</v>
      </c>
      <c r="IG28" s="417">
        <v>0</v>
      </c>
      <c r="IH28" s="417">
        <v>0</v>
      </c>
      <c r="II28" s="417">
        <v>0</v>
      </c>
      <c r="IJ28" s="417">
        <v>0</v>
      </c>
      <c r="IK28" s="417">
        <v>0</v>
      </c>
      <c r="IL28" s="417">
        <v>0</v>
      </c>
      <c r="IM28" s="417">
        <v>0</v>
      </c>
      <c r="IN28" s="417">
        <v>0</v>
      </c>
      <c r="IO28" s="417">
        <v>0</v>
      </c>
      <c r="IP28" s="417">
        <v>0</v>
      </c>
      <c r="IQ28" s="423">
        <v>0</v>
      </c>
      <c r="IR28" s="481"/>
      <c r="IS28" s="508" t="s">
        <v>59</v>
      </c>
      <c r="IT28" s="417">
        <v>0</v>
      </c>
      <c r="IU28" s="417">
        <v>0</v>
      </c>
      <c r="IV28" s="417">
        <v>0</v>
      </c>
      <c r="IW28" s="417">
        <v>0</v>
      </c>
      <c r="IX28" s="417">
        <v>0</v>
      </c>
      <c r="IY28" s="417">
        <v>0</v>
      </c>
      <c r="IZ28" s="417">
        <v>0</v>
      </c>
      <c r="JA28" s="417">
        <v>0</v>
      </c>
      <c r="JB28" s="417">
        <v>0</v>
      </c>
      <c r="JC28" s="417">
        <v>0</v>
      </c>
      <c r="JD28" s="425">
        <v>0</v>
      </c>
      <c r="JE28" s="417">
        <v>0</v>
      </c>
      <c r="JF28" s="423">
        <v>0</v>
      </c>
      <c r="JG28" s="481"/>
      <c r="JH28" s="508" t="s">
        <v>59</v>
      </c>
      <c r="JI28" s="417">
        <v>0</v>
      </c>
      <c r="JJ28" s="417">
        <v>0</v>
      </c>
      <c r="JK28" s="417">
        <v>0</v>
      </c>
      <c r="JL28" s="417">
        <v>0</v>
      </c>
      <c r="JM28" s="417">
        <v>0</v>
      </c>
      <c r="JN28" s="417">
        <v>0</v>
      </c>
      <c r="JO28" s="417">
        <v>0</v>
      </c>
      <c r="JP28" s="417">
        <v>0</v>
      </c>
      <c r="JQ28" s="417">
        <v>0</v>
      </c>
      <c r="JR28" s="417">
        <v>0</v>
      </c>
      <c r="JS28" s="417">
        <v>0</v>
      </c>
      <c r="JT28" s="417">
        <v>0</v>
      </c>
      <c r="JU28" s="417">
        <v>0</v>
      </c>
      <c r="JV28" s="423">
        <v>0</v>
      </c>
      <c r="JW28" s="480">
        <v>0</v>
      </c>
      <c r="JX28" s="481"/>
      <c r="JY28" s="509" t="s">
        <v>59</v>
      </c>
      <c r="JZ28" s="417">
        <v>0</v>
      </c>
      <c r="KA28" s="417">
        <v>0</v>
      </c>
      <c r="KB28" s="417">
        <v>0</v>
      </c>
      <c r="KC28" s="417">
        <v>0</v>
      </c>
      <c r="KD28" s="417">
        <v>0</v>
      </c>
      <c r="KE28" s="417">
        <v>0</v>
      </c>
      <c r="KF28" s="417">
        <v>0</v>
      </c>
      <c r="KG28" s="417">
        <v>0</v>
      </c>
      <c r="KH28" s="417">
        <v>0</v>
      </c>
      <c r="KI28" s="417">
        <v>0</v>
      </c>
      <c r="KJ28" s="417">
        <v>0</v>
      </c>
      <c r="KK28" s="417">
        <v>0</v>
      </c>
      <c r="KL28" s="417">
        <v>0</v>
      </c>
      <c r="KM28" s="417">
        <v>0</v>
      </c>
      <c r="KN28" s="423">
        <v>0</v>
      </c>
      <c r="KO28" s="481"/>
      <c r="KP28" s="508" t="s">
        <v>59</v>
      </c>
      <c r="KQ28" s="417">
        <v>0</v>
      </c>
      <c r="KR28" s="417">
        <v>0</v>
      </c>
      <c r="KS28" s="417">
        <v>0</v>
      </c>
      <c r="KT28" s="417">
        <v>0</v>
      </c>
      <c r="KU28" s="417">
        <v>0</v>
      </c>
      <c r="KV28" s="417">
        <v>0</v>
      </c>
      <c r="KW28" s="417">
        <v>0</v>
      </c>
      <c r="KX28" s="417">
        <v>0</v>
      </c>
      <c r="KY28" s="417">
        <v>0</v>
      </c>
      <c r="KZ28" s="417">
        <v>0</v>
      </c>
      <c r="LA28" s="425">
        <v>0</v>
      </c>
      <c r="LB28" s="417">
        <v>0</v>
      </c>
      <c r="LC28" s="423">
        <v>0</v>
      </c>
      <c r="LD28" s="481"/>
      <c r="LE28" s="484" t="s">
        <v>59</v>
      </c>
      <c r="LF28" s="424">
        <v>0</v>
      </c>
      <c r="LG28" s="417">
        <v>0</v>
      </c>
      <c r="LH28" s="417">
        <v>0</v>
      </c>
      <c r="LI28" s="417">
        <v>0</v>
      </c>
      <c r="LJ28" s="417">
        <v>0</v>
      </c>
      <c r="LK28" s="417">
        <v>0</v>
      </c>
      <c r="LL28" s="417">
        <v>0</v>
      </c>
      <c r="LM28" s="417">
        <v>0</v>
      </c>
      <c r="LN28" s="417">
        <v>0</v>
      </c>
      <c r="LO28" s="417">
        <v>0</v>
      </c>
      <c r="LP28" s="417">
        <v>0</v>
      </c>
      <c r="LQ28" s="417">
        <v>0</v>
      </c>
      <c r="LR28" s="417">
        <v>0</v>
      </c>
      <c r="LS28" s="425">
        <v>0</v>
      </c>
      <c r="LT28" s="480"/>
      <c r="LU28" s="481"/>
      <c r="LV28" s="484" t="s">
        <v>59</v>
      </c>
      <c r="LW28" s="417">
        <v>288</v>
      </c>
      <c r="LX28" s="417">
        <v>166</v>
      </c>
      <c r="LY28" s="417">
        <v>454</v>
      </c>
      <c r="LZ28" s="417">
        <v>1266860</v>
      </c>
      <c r="MA28" s="417">
        <v>11561</v>
      </c>
      <c r="MB28" s="417">
        <v>0</v>
      </c>
      <c r="MC28" s="417">
        <v>0</v>
      </c>
      <c r="MD28" s="417">
        <v>1930</v>
      </c>
      <c r="ME28" s="417">
        <v>609</v>
      </c>
      <c r="MF28" s="417">
        <v>0</v>
      </c>
      <c r="MG28" s="417">
        <v>1280960</v>
      </c>
      <c r="MH28" s="417">
        <v>537493</v>
      </c>
      <c r="MI28" s="417">
        <v>729581</v>
      </c>
      <c r="MJ28" s="417">
        <v>11347</v>
      </c>
      <c r="MK28" s="425">
        <v>0</v>
      </c>
      <c r="ML28" s="480"/>
      <c r="MM28" s="481"/>
      <c r="MN28" s="484" t="s">
        <v>59</v>
      </c>
      <c r="MO28" s="417">
        <v>0</v>
      </c>
      <c r="MP28" s="417">
        <v>1930</v>
      </c>
      <c r="MQ28" s="417">
        <v>609</v>
      </c>
      <c r="MR28" s="417">
        <v>0</v>
      </c>
      <c r="MS28" s="417">
        <v>743467</v>
      </c>
      <c r="MT28" s="417">
        <v>29164</v>
      </c>
      <c r="MU28" s="417">
        <v>227</v>
      </c>
      <c r="MV28" s="417">
        <v>0</v>
      </c>
      <c r="MW28" s="417">
        <v>0</v>
      </c>
      <c r="MX28" s="417">
        <v>39</v>
      </c>
      <c r="MY28" s="425">
        <v>12</v>
      </c>
      <c r="MZ28" s="417">
        <v>0</v>
      </c>
      <c r="NA28" s="423">
        <v>29442</v>
      </c>
      <c r="NB28" s="484" t="s">
        <v>59</v>
      </c>
      <c r="NC28" s="417">
        <v>645</v>
      </c>
      <c r="ND28" s="417">
        <v>61</v>
      </c>
      <c r="NE28" s="417">
        <v>47</v>
      </c>
      <c r="NF28" s="417">
        <v>842</v>
      </c>
      <c r="NG28" s="417">
        <v>0</v>
      </c>
      <c r="NH28" s="417">
        <v>1595</v>
      </c>
      <c r="NI28" s="417">
        <v>0</v>
      </c>
      <c r="NJ28" s="417">
        <v>106</v>
      </c>
      <c r="NK28" s="417">
        <v>42</v>
      </c>
      <c r="NL28" s="417">
        <v>4</v>
      </c>
      <c r="NM28" s="417">
        <v>0</v>
      </c>
      <c r="NN28" s="417">
        <v>24772</v>
      </c>
      <c r="NO28" s="417">
        <v>2923</v>
      </c>
      <c r="NP28" s="423">
        <v>27695</v>
      </c>
    </row>
    <row r="29" spans="2:380" s="486" customFormat="1" ht="24.75" customHeight="1" x14ac:dyDescent="0.15">
      <c r="B29" s="484" t="s">
        <v>60</v>
      </c>
      <c r="C29" s="368">
        <v>353027</v>
      </c>
      <c r="D29" s="368">
        <v>80137</v>
      </c>
      <c r="E29" s="368">
        <v>433164</v>
      </c>
      <c r="F29" s="368">
        <v>11085</v>
      </c>
      <c r="G29" s="368">
        <v>241</v>
      </c>
      <c r="H29" s="368">
        <v>0</v>
      </c>
      <c r="I29" s="368">
        <v>5560</v>
      </c>
      <c r="J29" s="368">
        <v>5801</v>
      </c>
      <c r="K29" s="368">
        <v>2677</v>
      </c>
      <c r="L29" s="368">
        <v>3391</v>
      </c>
      <c r="M29" s="369">
        <v>22954</v>
      </c>
      <c r="N29" s="480"/>
      <c r="O29" s="481"/>
      <c r="P29" s="484" t="s">
        <v>60</v>
      </c>
      <c r="Q29" s="368">
        <v>58</v>
      </c>
      <c r="R29" s="368">
        <v>1030</v>
      </c>
      <c r="S29" s="368">
        <v>1088</v>
      </c>
      <c r="T29" s="368">
        <v>368</v>
      </c>
      <c r="U29" s="368">
        <v>0</v>
      </c>
      <c r="V29" s="368">
        <v>0</v>
      </c>
      <c r="W29" s="368">
        <v>0</v>
      </c>
      <c r="X29" s="368">
        <v>368</v>
      </c>
      <c r="Y29" s="368">
        <v>3984</v>
      </c>
      <c r="Z29" s="371">
        <v>28394</v>
      </c>
      <c r="AA29" s="480"/>
      <c r="AB29" s="481"/>
      <c r="AC29" s="484" t="s">
        <v>60</v>
      </c>
      <c r="AD29" s="368">
        <v>4914</v>
      </c>
      <c r="AE29" s="368">
        <v>22</v>
      </c>
      <c r="AF29" s="368">
        <v>4936</v>
      </c>
      <c r="AG29" s="368">
        <v>23458</v>
      </c>
      <c r="AH29" s="368">
        <v>3</v>
      </c>
      <c r="AI29" s="371">
        <v>1</v>
      </c>
      <c r="AJ29" s="480"/>
      <c r="AK29" s="481"/>
      <c r="AL29" s="487" t="s">
        <v>60</v>
      </c>
      <c r="AM29" s="368">
        <v>835</v>
      </c>
      <c r="AN29" s="368">
        <v>541</v>
      </c>
      <c r="AO29" s="368">
        <v>1376</v>
      </c>
      <c r="AP29" s="368">
        <v>3621012</v>
      </c>
      <c r="AQ29" s="368">
        <v>40140</v>
      </c>
      <c r="AR29" s="368">
        <v>3033</v>
      </c>
      <c r="AS29" s="368">
        <v>242</v>
      </c>
      <c r="AT29" s="368">
        <v>20002</v>
      </c>
      <c r="AU29" s="368">
        <v>968</v>
      </c>
      <c r="AV29" s="368">
        <v>0</v>
      </c>
      <c r="AW29" s="368">
        <v>3685397</v>
      </c>
      <c r="AX29" s="368">
        <v>1624436</v>
      </c>
      <c r="AY29" s="368">
        <v>1998930</v>
      </c>
      <c r="AZ29" s="368">
        <v>37786</v>
      </c>
      <c r="BA29" s="369">
        <v>3033</v>
      </c>
      <c r="BB29" s="481"/>
      <c r="BC29" s="487" t="s">
        <v>60</v>
      </c>
      <c r="BD29" s="368">
        <v>242</v>
      </c>
      <c r="BE29" s="368">
        <v>20002</v>
      </c>
      <c r="BF29" s="368">
        <v>968</v>
      </c>
      <c r="BG29" s="368">
        <v>0</v>
      </c>
      <c r="BH29" s="368">
        <v>2060961</v>
      </c>
      <c r="BI29" s="368">
        <v>79902</v>
      </c>
      <c r="BJ29" s="368">
        <v>756</v>
      </c>
      <c r="BK29" s="368">
        <v>109</v>
      </c>
      <c r="BL29" s="368">
        <v>5</v>
      </c>
      <c r="BM29" s="368">
        <v>400</v>
      </c>
      <c r="BN29" s="371">
        <v>20</v>
      </c>
      <c r="BO29" s="368">
        <v>0</v>
      </c>
      <c r="BP29" s="369">
        <v>81192</v>
      </c>
      <c r="BQ29" s="480"/>
      <c r="BR29" s="481"/>
      <c r="BS29" s="487" t="s">
        <v>60</v>
      </c>
      <c r="BT29" s="368">
        <v>1999</v>
      </c>
      <c r="BU29" s="368">
        <v>112</v>
      </c>
      <c r="BV29" s="368">
        <v>481</v>
      </c>
      <c r="BW29" s="368">
        <v>1732</v>
      </c>
      <c r="BX29" s="368">
        <v>0</v>
      </c>
      <c r="BY29" s="368">
        <v>4324</v>
      </c>
      <c r="BZ29" s="368">
        <v>0</v>
      </c>
      <c r="CA29" s="368">
        <v>179</v>
      </c>
      <c r="CB29" s="368">
        <v>439</v>
      </c>
      <c r="CC29" s="368">
        <v>4</v>
      </c>
      <c r="CD29" s="368">
        <v>0</v>
      </c>
      <c r="CE29" s="368">
        <v>65091</v>
      </c>
      <c r="CF29" s="368">
        <v>11155</v>
      </c>
      <c r="CG29" s="371">
        <v>76246</v>
      </c>
      <c r="CH29" s="480"/>
      <c r="CI29" s="481"/>
      <c r="CJ29" s="487" t="s">
        <v>60</v>
      </c>
      <c r="CK29" s="368">
        <v>14</v>
      </c>
      <c r="CL29" s="368">
        <v>0</v>
      </c>
      <c r="CM29" s="368">
        <v>14</v>
      </c>
      <c r="CN29" s="368">
        <v>151537</v>
      </c>
      <c r="CO29" s="368">
        <v>442</v>
      </c>
      <c r="CP29" s="368">
        <v>0</v>
      </c>
      <c r="CQ29" s="368">
        <v>0</v>
      </c>
      <c r="CR29" s="368">
        <v>0</v>
      </c>
      <c r="CS29" s="368">
        <v>0</v>
      </c>
      <c r="CT29" s="368">
        <v>0</v>
      </c>
      <c r="CU29" s="473">
        <v>151979</v>
      </c>
      <c r="CV29" s="368">
        <v>37689</v>
      </c>
      <c r="CW29" s="368">
        <v>113848</v>
      </c>
      <c r="CX29" s="368">
        <v>442</v>
      </c>
      <c r="CY29" s="369">
        <v>0</v>
      </c>
      <c r="CZ29" s="481"/>
      <c r="DA29" s="487" t="s">
        <v>60</v>
      </c>
      <c r="DB29" s="368">
        <v>0</v>
      </c>
      <c r="DC29" s="368">
        <v>0</v>
      </c>
      <c r="DD29" s="368">
        <v>0</v>
      </c>
      <c r="DE29" s="368">
        <v>0</v>
      </c>
      <c r="DF29" s="368">
        <v>114290</v>
      </c>
      <c r="DG29" s="368">
        <v>4553</v>
      </c>
      <c r="DH29" s="368">
        <v>8</v>
      </c>
      <c r="DI29" s="368">
        <v>0</v>
      </c>
      <c r="DJ29" s="368">
        <v>0</v>
      </c>
      <c r="DK29" s="368">
        <v>0</v>
      </c>
      <c r="DL29" s="371">
        <v>0</v>
      </c>
      <c r="DM29" s="368">
        <v>0</v>
      </c>
      <c r="DN29" s="369">
        <v>4561</v>
      </c>
      <c r="DO29" s="480"/>
      <c r="DP29" s="481"/>
      <c r="DQ29" s="484" t="s">
        <v>60</v>
      </c>
      <c r="DR29" s="368">
        <v>14</v>
      </c>
      <c r="DS29" s="368">
        <v>28</v>
      </c>
      <c r="DT29" s="368">
        <v>0</v>
      </c>
      <c r="DU29" s="368">
        <v>228</v>
      </c>
      <c r="DV29" s="368">
        <v>0</v>
      </c>
      <c r="DW29" s="368">
        <v>270</v>
      </c>
      <c r="DX29" s="368">
        <v>0</v>
      </c>
      <c r="DY29" s="368">
        <v>9</v>
      </c>
      <c r="DZ29" s="368">
        <v>0</v>
      </c>
      <c r="EA29" s="368">
        <v>0</v>
      </c>
      <c r="EB29" s="368">
        <v>0</v>
      </c>
      <c r="EC29" s="368">
        <v>4282</v>
      </c>
      <c r="ED29" s="368">
        <v>0</v>
      </c>
      <c r="EE29" s="369">
        <v>4282</v>
      </c>
      <c r="EF29" s="480"/>
      <c r="EG29" s="481"/>
      <c r="EH29" s="487" t="s">
        <v>60</v>
      </c>
      <c r="EI29" s="368">
        <v>9</v>
      </c>
      <c r="EJ29" s="368">
        <v>0</v>
      </c>
      <c r="EK29" s="368">
        <v>9</v>
      </c>
      <c r="EL29" s="368">
        <v>125585</v>
      </c>
      <c r="EM29" s="368">
        <v>0</v>
      </c>
      <c r="EN29" s="368">
        <v>0</v>
      </c>
      <c r="EO29" s="368">
        <v>0</v>
      </c>
      <c r="EP29" s="368">
        <v>0</v>
      </c>
      <c r="EQ29" s="368">
        <v>0</v>
      </c>
      <c r="ER29" s="368">
        <v>0</v>
      </c>
      <c r="ES29" s="368">
        <v>125585</v>
      </c>
      <c r="ET29" s="368">
        <v>20789</v>
      </c>
      <c r="EU29" s="368">
        <v>104796</v>
      </c>
      <c r="EV29" s="368">
        <v>0</v>
      </c>
      <c r="EW29" s="369">
        <v>0</v>
      </c>
      <c r="EX29" s="481"/>
      <c r="EY29" s="484" t="s">
        <v>60</v>
      </c>
      <c r="EZ29" s="368">
        <v>0</v>
      </c>
      <c r="FA29" s="368">
        <v>0</v>
      </c>
      <c r="FB29" s="368">
        <v>0</v>
      </c>
      <c r="FC29" s="368">
        <v>0</v>
      </c>
      <c r="FD29" s="368">
        <v>104796</v>
      </c>
      <c r="FE29" s="368">
        <v>4193</v>
      </c>
      <c r="FF29" s="368">
        <v>0</v>
      </c>
      <c r="FG29" s="368">
        <v>0</v>
      </c>
      <c r="FH29" s="368">
        <v>0</v>
      </c>
      <c r="FI29" s="368">
        <v>0</v>
      </c>
      <c r="FJ29" s="371">
        <v>0</v>
      </c>
      <c r="FK29" s="368">
        <v>0</v>
      </c>
      <c r="FL29" s="369">
        <v>4193</v>
      </c>
      <c r="FM29" s="481"/>
      <c r="FN29" s="484" t="s">
        <v>60</v>
      </c>
      <c r="FO29" s="368">
        <v>9</v>
      </c>
      <c r="FP29" s="368">
        <v>128</v>
      </c>
      <c r="FQ29" s="368">
        <v>0</v>
      </c>
      <c r="FR29" s="368">
        <v>164</v>
      </c>
      <c r="FS29" s="368">
        <v>0</v>
      </c>
      <c r="FT29" s="368">
        <v>301</v>
      </c>
      <c r="FU29" s="368">
        <v>0</v>
      </c>
      <c r="FV29" s="368">
        <v>0</v>
      </c>
      <c r="FW29" s="368">
        <v>0</v>
      </c>
      <c r="FX29" s="368">
        <v>0</v>
      </c>
      <c r="FY29" s="368">
        <v>0</v>
      </c>
      <c r="FZ29" s="368">
        <v>3892</v>
      </c>
      <c r="GA29" s="368">
        <v>0</v>
      </c>
      <c r="GB29" s="369">
        <v>3892</v>
      </c>
      <c r="GC29" s="480"/>
      <c r="GD29" s="481"/>
      <c r="GE29" s="487" t="s">
        <v>60</v>
      </c>
      <c r="GF29" s="368">
        <v>3</v>
      </c>
      <c r="GG29" s="368">
        <v>0</v>
      </c>
      <c r="GH29" s="368">
        <v>3</v>
      </c>
      <c r="GI29" s="368">
        <v>107452</v>
      </c>
      <c r="GJ29" s="368">
        <v>0</v>
      </c>
      <c r="GK29" s="368">
        <v>0</v>
      </c>
      <c r="GL29" s="368">
        <v>0</v>
      </c>
      <c r="GM29" s="368">
        <v>0</v>
      </c>
      <c r="GN29" s="368">
        <v>0</v>
      </c>
      <c r="GO29" s="368">
        <v>0</v>
      </c>
      <c r="GP29" s="368">
        <v>107452</v>
      </c>
      <c r="GQ29" s="368">
        <v>4042</v>
      </c>
      <c r="GR29" s="368">
        <v>103410</v>
      </c>
      <c r="GS29" s="368">
        <v>0</v>
      </c>
      <c r="GT29" s="369">
        <v>0</v>
      </c>
      <c r="GU29" s="481"/>
      <c r="GV29" s="484" t="s">
        <v>60</v>
      </c>
      <c r="GW29" s="368">
        <v>0</v>
      </c>
      <c r="GX29" s="368">
        <v>0</v>
      </c>
      <c r="GY29" s="368">
        <v>0</v>
      </c>
      <c r="GZ29" s="368">
        <v>0</v>
      </c>
      <c r="HA29" s="368">
        <v>103410</v>
      </c>
      <c r="HB29" s="368">
        <v>4136</v>
      </c>
      <c r="HC29" s="368">
        <v>0</v>
      </c>
      <c r="HD29" s="368">
        <v>0</v>
      </c>
      <c r="HE29" s="368">
        <v>0</v>
      </c>
      <c r="HF29" s="368">
        <v>0</v>
      </c>
      <c r="HG29" s="371">
        <v>0</v>
      </c>
      <c r="HH29" s="368">
        <v>0</v>
      </c>
      <c r="HI29" s="369">
        <v>4136</v>
      </c>
      <c r="HJ29" s="481"/>
      <c r="HK29" s="484" t="s">
        <v>60</v>
      </c>
      <c r="HL29" s="368">
        <v>0</v>
      </c>
      <c r="HM29" s="368">
        <v>0</v>
      </c>
      <c r="HN29" s="368">
        <v>0</v>
      </c>
      <c r="HO29" s="368">
        <v>243</v>
      </c>
      <c r="HP29" s="368">
        <v>0</v>
      </c>
      <c r="HQ29" s="368">
        <v>243</v>
      </c>
      <c r="HR29" s="368">
        <v>0</v>
      </c>
      <c r="HS29" s="368">
        <v>0</v>
      </c>
      <c r="HT29" s="368">
        <v>0</v>
      </c>
      <c r="HU29" s="368">
        <v>0</v>
      </c>
      <c r="HV29" s="368">
        <v>0</v>
      </c>
      <c r="HW29" s="368">
        <v>3893</v>
      </c>
      <c r="HX29" s="368">
        <v>0</v>
      </c>
      <c r="HY29" s="369">
        <v>3893</v>
      </c>
      <c r="HZ29" s="480"/>
      <c r="IA29" s="481"/>
      <c r="IB29" s="487" t="s">
        <v>60</v>
      </c>
      <c r="IC29" s="368">
        <v>1</v>
      </c>
      <c r="ID29" s="368">
        <v>0</v>
      </c>
      <c r="IE29" s="368">
        <v>1</v>
      </c>
      <c r="IF29" s="368">
        <v>100049</v>
      </c>
      <c r="IG29" s="368">
        <v>0</v>
      </c>
      <c r="IH29" s="368">
        <v>0</v>
      </c>
      <c r="II29" s="368">
        <v>0</v>
      </c>
      <c r="IJ29" s="368">
        <v>0</v>
      </c>
      <c r="IK29" s="368">
        <v>0</v>
      </c>
      <c r="IL29" s="368">
        <v>0</v>
      </c>
      <c r="IM29" s="368">
        <v>100049</v>
      </c>
      <c r="IN29" s="368">
        <v>1767</v>
      </c>
      <c r="IO29" s="368">
        <v>98282</v>
      </c>
      <c r="IP29" s="368">
        <v>0</v>
      </c>
      <c r="IQ29" s="369">
        <v>0</v>
      </c>
      <c r="IR29" s="481"/>
      <c r="IS29" s="484" t="s">
        <v>60</v>
      </c>
      <c r="IT29" s="368">
        <v>0</v>
      </c>
      <c r="IU29" s="368">
        <v>0</v>
      </c>
      <c r="IV29" s="368">
        <v>0</v>
      </c>
      <c r="IW29" s="368">
        <v>0</v>
      </c>
      <c r="IX29" s="368">
        <v>98282</v>
      </c>
      <c r="IY29" s="368">
        <v>3931</v>
      </c>
      <c r="IZ29" s="368">
        <v>0</v>
      </c>
      <c r="JA29" s="368">
        <v>0</v>
      </c>
      <c r="JB29" s="368">
        <v>0</v>
      </c>
      <c r="JC29" s="368">
        <v>0</v>
      </c>
      <c r="JD29" s="371">
        <v>0</v>
      </c>
      <c r="JE29" s="368">
        <v>0</v>
      </c>
      <c r="JF29" s="369">
        <v>3931</v>
      </c>
      <c r="JG29" s="481"/>
      <c r="JH29" s="484" t="s">
        <v>60</v>
      </c>
      <c r="JI29" s="368">
        <v>0</v>
      </c>
      <c r="JJ29" s="368">
        <v>0</v>
      </c>
      <c r="JK29" s="368">
        <v>0</v>
      </c>
      <c r="JL29" s="368">
        <v>0</v>
      </c>
      <c r="JM29" s="368">
        <v>0</v>
      </c>
      <c r="JN29" s="368">
        <v>0</v>
      </c>
      <c r="JO29" s="368">
        <v>0</v>
      </c>
      <c r="JP29" s="368">
        <v>0</v>
      </c>
      <c r="JQ29" s="368">
        <v>0</v>
      </c>
      <c r="JR29" s="368">
        <v>0</v>
      </c>
      <c r="JS29" s="368">
        <v>0</v>
      </c>
      <c r="JT29" s="368">
        <v>3931</v>
      </c>
      <c r="JU29" s="368">
        <v>0</v>
      </c>
      <c r="JV29" s="369">
        <v>3931</v>
      </c>
      <c r="JW29" s="480">
        <v>3931</v>
      </c>
      <c r="JX29" s="481"/>
      <c r="JY29" s="487" t="s">
        <v>60</v>
      </c>
      <c r="JZ29" s="368">
        <v>1</v>
      </c>
      <c r="KA29" s="368">
        <v>0</v>
      </c>
      <c r="KB29" s="368">
        <v>1</v>
      </c>
      <c r="KC29" s="368">
        <v>155591</v>
      </c>
      <c r="KD29" s="368">
        <v>0</v>
      </c>
      <c r="KE29" s="368">
        <v>0</v>
      </c>
      <c r="KF29" s="368">
        <v>0</v>
      </c>
      <c r="KG29" s="368">
        <v>0</v>
      </c>
      <c r="KH29" s="368">
        <v>0</v>
      </c>
      <c r="KI29" s="368">
        <v>0</v>
      </c>
      <c r="KJ29" s="368">
        <v>155591</v>
      </c>
      <c r="KK29" s="368">
        <v>2093</v>
      </c>
      <c r="KL29" s="368">
        <v>153498</v>
      </c>
      <c r="KM29" s="368">
        <v>0</v>
      </c>
      <c r="KN29" s="369">
        <v>0</v>
      </c>
      <c r="KO29" s="481"/>
      <c r="KP29" s="484" t="s">
        <v>60</v>
      </c>
      <c r="KQ29" s="368">
        <v>0</v>
      </c>
      <c r="KR29" s="368">
        <v>0</v>
      </c>
      <c r="KS29" s="368">
        <v>0</v>
      </c>
      <c r="KT29" s="368">
        <v>0</v>
      </c>
      <c r="KU29" s="368">
        <v>153498</v>
      </c>
      <c r="KV29" s="368">
        <v>6140</v>
      </c>
      <c r="KW29" s="368">
        <v>0</v>
      </c>
      <c r="KX29" s="368">
        <v>0</v>
      </c>
      <c r="KY29" s="368">
        <v>0</v>
      </c>
      <c r="KZ29" s="368">
        <v>0</v>
      </c>
      <c r="LA29" s="371">
        <v>0</v>
      </c>
      <c r="LB29" s="368">
        <v>0</v>
      </c>
      <c r="LC29" s="369">
        <v>6140</v>
      </c>
      <c r="LD29" s="481"/>
      <c r="LE29" s="484" t="s">
        <v>60</v>
      </c>
      <c r="LF29" s="370">
        <v>0</v>
      </c>
      <c r="LG29" s="368">
        <v>0</v>
      </c>
      <c r="LH29" s="368">
        <v>0</v>
      </c>
      <c r="LI29" s="368">
        <v>49</v>
      </c>
      <c r="LJ29" s="368">
        <v>0</v>
      </c>
      <c r="LK29" s="368">
        <v>49</v>
      </c>
      <c r="LL29" s="368">
        <v>0</v>
      </c>
      <c r="LM29" s="368">
        <v>0</v>
      </c>
      <c r="LN29" s="368">
        <v>0</v>
      </c>
      <c r="LO29" s="368">
        <v>0</v>
      </c>
      <c r="LP29" s="368">
        <v>0</v>
      </c>
      <c r="LQ29" s="368">
        <v>6091</v>
      </c>
      <c r="LR29" s="368">
        <v>0</v>
      </c>
      <c r="LS29" s="371">
        <v>6091</v>
      </c>
      <c r="LT29" s="480"/>
      <c r="LU29" s="481"/>
      <c r="LV29" s="484" t="s">
        <v>60</v>
      </c>
      <c r="LW29" s="368">
        <v>863</v>
      </c>
      <c r="LX29" s="368">
        <v>541</v>
      </c>
      <c r="LY29" s="368">
        <v>1404</v>
      </c>
      <c r="LZ29" s="368">
        <v>4261226</v>
      </c>
      <c r="MA29" s="368">
        <v>40582</v>
      </c>
      <c r="MB29" s="368">
        <v>3033</v>
      </c>
      <c r="MC29" s="368">
        <v>242</v>
      </c>
      <c r="MD29" s="368">
        <v>20002</v>
      </c>
      <c r="ME29" s="368">
        <v>968</v>
      </c>
      <c r="MF29" s="368">
        <v>0</v>
      </c>
      <c r="MG29" s="368">
        <v>4326053</v>
      </c>
      <c r="MH29" s="368">
        <v>1690816</v>
      </c>
      <c r="MI29" s="368">
        <v>2572764</v>
      </c>
      <c r="MJ29" s="368">
        <v>38228</v>
      </c>
      <c r="MK29" s="371">
        <v>3033</v>
      </c>
      <c r="ML29" s="480"/>
      <c r="MM29" s="481"/>
      <c r="MN29" s="484" t="s">
        <v>60</v>
      </c>
      <c r="MO29" s="368">
        <v>242</v>
      </c>
      <c r="MP29" s="368">
        <v>20002</v>
      </c>
      <c r="MQ29" s="368">
        <v>968</v>
      </c>
      <c r="MR29" s="368">
        <v>0</v>
      </c>
      <c r="MS29" s="368">
        <v>2635237</v>
      </c>
      <c r="MT29" s="368">
        <v>102855</v>
      </c>
      <c r="MU29" s="368">
        <v>764</v>
      </c>
      <c r="MV29" s="368">
        <v>109</v>
      </c>
      <c r="MW29" s="368">
        <v>5</v>
      </c>
      <c r="MX29" s="368">
        <v>400</v>
      </c>
      <c r="MY29" s="371">
        <v>20</v>
      </c>
      <c r="MZ29" s="368">
        <v>0</v>
      </c>
      <c r="NA29" s="369">
        <v>104153</v>
      </c>
      <c r="NB29" s="484" t="s">
        <v>60</v>
      </c>
      <c r="NC29" s="368">
        <v>2022</v>
      </c>
      <c r="ND29" s="368">
        <v>268</v>
      </c>
      <c r="NE29" s="368">
        <v>481</v>
      </c>
      <c r="NF29" s="368">
        <v>2416</v>
      </c>
      <c r="NG29" s="368">
        <v>0</v>
      </c>
      <c r="NH29" s="368">
        <v>5187</v>
      </c>
      <c r="NI29" s="368">
        <v>0</v>
      </c>
      <c r="NJ29" s="368">
        <v>188</v>
      </c>
      <c r="NK29" s="368">
        <v>439</v>
      </c>
      <c r="NL29" s="368">
        <v>4</v>
      </c>
      <c r="NM29" s="368">
        <v>0</v>
      </c>
      <c r="NN29" s="368">
        <v>87180</v>
      </c>
      <c r="NO29" s="368">
        <v>11155</v>
      </c>
      <c r="NP29" s="369">
        <v>98335</v>
      </c>
    </row>
    <row r="30" spans="2:380" s="486" customFormat="1" ht="24.75" customHeight="1" x14ac:dyDescent="0.15">
      <c r="B30" s="484" t="s">
        <v>61</v>
      </c>
      <c r="C30" s="368">
        <v>6860858</v>
      </c>
      <c r="D30" s="368">
        <v>1492378</v>
      </c>
      <c r="E30" s="368">
        <v>8353236</v>
      </c>
      <c r="F30" s="368">
        <v>73152</v>
      </c>
      <c r="G30" s="368">
        <v>9457</v>
      </c>
      <c r="H30" s="368">
        <v>0</v>
      </c>
      <c r="I30" s="368">
        <v>42551</v>
      </c>
      <c r="J30" s="368">
        <v>52008</v>
      </c>
      <c r="K30" s="368">
        <v>2975</v>
      </c>
      <c r="L30" s="368">
        <v>23392</v>
      </c>
      <c r="M30" s="369">
        <v>151527</v>
      </c>
      <c r="N30" s="480"/>
      <c r="O30" s="481"/>
      <c r="P30" s="484" t="s">
        <v>61</v>
      </c>
      <c r="Q30" s="368">
        <v>53</v>
      </c>
      <c r="R30" s="368">
        <v>3737</v>
      </c>
      <c r="S30" s="368">
        <v>3790</v>
      </c>
      <c r="T30" s="368">
        <v>0</v>
      </c>
      <c r="U30" s="368">
        <v>0</v>
      </c>
      <c r="V30" s="368">
        <v>0</v>
      </c>
      <c r="W30" s="368">
        <v>0</v>
      </c>
      <c r="X30" s="368">
        <v>0</v>
      </c>
      <c r="Y30" s="368">
        <v>77553</v>
      </c>
      <c r="Z30" s="371">
        <v>232870</v>
      </c>
      <c r="AA30" s="480"/>
      <c r="AB30" s="481"/>
      <c r="AC30" s="484" t="s">
        <v>61</v>
      </c>
      <c r="AD30" s="368">
        <v>56997</v>
      </c>
      <c r="AE30" s="368">
        <v>0</v>
      </c>
      <c r="AF30" s="368">
        <v>56997</v>
      </c>
      <c r="AG30" s="368">
        <v>175873</v>
      </c>
      <c r="AH30" s="368">
        <v>18</v>
      </c>
      <c r="AI30" s="371">
        <v>0</v>
      </c>
      <c r="AJ30" s="480"/>
      <c r="AK30" s="481"/>
      <c r="AL30" s="487" t="s">
        <v>61</v>
      </c>
      <c r="AM30" s="368">
        <v>11219</v>
      </c>
      <c r="AN30" s="368">
        <v>5234</v>
      </c>
      <c r="AO30" s="368">
        <v>16453</v>
      </c>
      <c r="AP30" s="368">
        <v>53695106</v>
      </c>
      <c r="AQ30" s="368">
        <v>908142</v>
      </c>
      <c r="AR30" s="368">
        <v>4312</v>
      </c>
      <c r="AS30" s="368">
        <v>643635</v>
      </c>
      <c r="AT30" s="368">
        <v>303973</v>
      </c>
      <c r="AU30" s="368">
        <v>56526</v>
      </c>
      <c r="AV30" s="368">
        <v>29378</v>
      </c>
      <c r="AW30" s="368">
        <v>55641072</v>
      </c>
      <c r="AX30" s="368">
        <v>21988176</v>
      </c>
      <c r="AY30" s="368">
        <v>31738555</v>
      </c>
      <c r="AZ30" s="368">
        <v>887974</v>
      </c>
      <c r="BA30" s="369">
        <v>3730</v>
      </c>
      <c r="BB30" s="481"/>
      <c r="BC30" s="487" t="s">
        <v>61</v>
      </c>
      <c r="BD30" s="368">
        <v>643536</v>
      </c>
      <c r="BE30" s="368">
        <v>298571</v>
      </c>
      <c r="BF30" s="368">
        <v>56467</v>
      </c>
      <c r="BG30" s="368">
        <v>24063</v>
      </c>
      <c r="BH30" s="368">
        <v>33652896</v>
      </c>
      <c r="BI30" s="368">
        <v>1268846</v>
      </c>
      <c r="BJ30" s="368">
        <v>17666</v>
      </c>
      <c r="BK30" s="368">
        <v>134</v>
      </c>
      <c r="BL30" s="368">
        <v>12871</v>
      </c>
      <c r="BM30" s="368">
        <v>5971</v>
      </c>
      <c r="BN30" s="371">
        <v>1129</v>
      </c>
      <c r="BO30" s="368">
        <v>481</v>
      </c>
      <c r="BP30" s="369">
        <v>1307098</v>
      </c>
      <c r="BQ30" s="480"/>
      <c r="BR30" s="481"/>
      <c r="BS30" s="487" t="s">
        <v>61</v>
      </c>
      <c r="BT30" s="368">
        <v>22358</v>
      </c>
      <c r="BU30" s="368">
        <v>1378</v>
      </c>
      <c r="BV30" s="368">
        <v>17604</v>
      </c>
      <c r="BW30" s="368">
        <v>79637</v>
      </c>
      <c r="BX30" s="368">
        <v>64</v>
      </c>
      <c r="BY30" s="368">
        <v>121041</v>
      </c>
      <c r="BZ30" s="368">
        <v>61</v>
      </c>
      <c r="CA30" s="368">
        <v>3515</v>
      </c>
      <c r="CB30" s="368">
        <v>2621</v>
      </c>
      <c r="CC30" s="368">
        <v>60</v>
      </c>
      <c r="CD30" s="368">
        <v>0</v>
      </c>
      <c r="CE30" s="368">
        <v>1077110</v>
      </c>
      <c r="CF30" s="368">
        <v>102690</v>
      </c>
      <c r="CG30" s="371">
        <v>1179800</v>
      </c>
      <c r="CH30" s="480"/>
      <c r="CI30" s="481"/>
      <c r="CJ30" s="487" t="s">
        <v>61</v>
      </c>
      <c r="CK30" s="368">
        <v>534</v>
      </c>
      <c r="CL30" s="368">
        <v>0</v>
      </c>
      <c r="CM30" s="368">
        <v>534</v>
      </c>
      <c r="CN30" s="368">
        <v>5733507</v>
      </c>
      <c r="CO30" s="368">
        <v>104749</v>
      </c>
      <c r="CP30" s="368">
        <v>0</v>
      </c>
      <c r="CQ30" s="368">
        <v>21101</v>
      </c>
      <c r="CR30" s="368">
        <v>59127</v>
      </c>
      <c r="CS30" s="368">
        <v>5180</v>
      </c>
      <c r="CT30" s="368">
        <v>15</v>
      </c>
      <c r="CU30" s="473">
        <v>5923679</v>
      </c>
      <c r="CV30" s="368">
        <v>1291824</v>
      </c>
      <c r="CW30" s="368">
        <v>4441701</v>
      </c>
      <c r="CX30" s="368">
        <v>104747</v>
      </c>
      <c r="CY30" s="369">
        <v>0</v>
      </c>
      <c r="CZ30" s="481"/>
      <c r="DA30" s="487" t="s">
        <v>61</v>
      </c>
      <c r="DB30" s="368">
        <v>21100</v>
      </c>
      <c r="DC30" s="368">
        <v>59119</v>
      </c>
      <c r="DD30" s="368">
        <v>5173</v>
      </c>
      <c r="DE30" s="368">
        <v>15</v>
      </c>
      <c r="DF30" s="368">
        <v>4631855</v>
      </c>
      <c r="DG30" s="368">
        <v>177646</v>
      </c>
      <c r="DH30" s="368">
        <v>2096</v>
      </c>
      <c r="DI30" s="368">
        <v>0</v>
      </c>
      <c r="DJ30" s="368">
        <v>422</v>
      </c>
      <c r="DK30" s="368">
        <v>1182</v>
      </c>
      <c r="DL30" s="371">
        <v>103</v>
      </c>
      <c r="DM30" s="368">
        <v>0</v>
      </c>
      <c r="DN30" s="369">
        <v>181449</v>
      </c>
      <c r="DO30" s="480"/>
      <c r="DP30" s="481"/>
      <c r="DQ30" s="484" t="s">
        <v>61</v>
      </c>
      <c r="DR30" s="368">
        <v>533</v>
      </c>
      <c r="DS30" s="368">
        <v>194</v>
      </c>
      <c r="DT30" s="368">
        <v>0</v>
      </c>
      <c r="DU30" s="368">
        <v>18731</v>
      </c>
      <c r="DV30" s="368">
        <v>1</v>
      </c>
      <c r="DW30" s="368">
        <v>19459</v>
      </c>
      <c r="DX30" s="368">
        <v>0</v>
      </c>
      <c r="DY30" s="368">
        <v>371</v>
      </c>
      <c r="DZ30" s="368">
        <v>657</v>
      </c>
      <c r="EA30" s="368">
        <v>716</v>
      </c>
      <c r="EB30" s="368">
        <v>0</v>
      </c>
      <c r="EC30" s="368">
        <v>160246</v>
      </c>
      <c r="ED30" s="368">
        <v>0</v>
      </c>
      <c r="EE30" s="369">
        <v>160246</v>
      </c>
      <c r="EF30" s="480"/>
      <c r="EG30" s="481"/>
      <c r="EH30" s="487" t="s">
        <v>61</v>
      </c>
      <c r="EI30" s="368">
        <v>342</v>
      </c>
      <c r="EJ30" s="368">
        <v>0</v>
      </c>
      <c r="EK30" s="368">
        <v>342</v>
      </c>
      <c r="EL30" s="368">
        <v>5445495</v>
      </c>
      <c r="EM30" s="368">
        <v>48455</v>
      </c>
      <c r="EN30" s="368">
        <v>3953</v>
      </c>
      <c r="EO30" s="368">
        <v>7672</v>
      </c>
      <c r="EP30" s="368">
        <v>12273</v>
      </c>
      <c r="EQ30" s="368">
        <v>1689</v>
      </c>
      <c r="ER30" s="368">
        <v>527</v>
      </c>
      <c r="ES30" s="368">
        <v>5520064</v>
      </c>
      <c r="ET30" s="368">
        <v>883241</v>
      </c>
      <c r="EU30" s="368">
        <v>4562272</v>
      </c>
      <c r="EV30" s="368">
        <v>48454</v>
      </c>
      <c r="EW30" s="369">
        <v>3953</v>
      </c>
      <c r="EX30" s="481"/>
      <c r="EY30" s="484" t="s">
        <v>61</v>
      </c>
      <c r="EZ30" s="368">
        <v>7670</v>
      </c>
      <c r="FA30" s="368">
        <v>12264</v>
      </c>
      <c r="FB30" s="368">
        <v>1685</v>
      </c>
      <c r="FC30" s="368">
        <v>525</v>
      </c>
      <c r="FD30" s="368">
        <v>4636823</v>
      </c>
      <c r="FE30" s="368">
        <v>182476</v>
      </c>
      <c r="FF30" s="368">
        <v>964</v>
      </c>
      <c r="FG30" s="368">
        <v>142</v>
      </c>
      <c r="FH30" s="368">
        <v>153</v>
      </c>
      <c r="FI30" s="368">
        <v>246</v>
      </c>
      <c r="FJ30" s="371">
        <v>35</v>
      </c>
      <c r="FK30" s="368">
        <v>11</v>
      </c>
      <c r="FL30" s="369">
        <v>184027</v>
      </c>
      <c r="FM30" s="481"/>
      <c r="FN30" s="484" t="s">
        <v>61</v>
      </c>
      <c r="FO30" s="368">
        <v>337</v>
      </c>
      <c r="FP30" s="368">
        <v>64</v>
      </c>
      <c r="FQ30" s="368">
        <v>0</v>
      </c>
      <c r="FR30" s="368">
        <v>21539</v>
      </c>
      <c r="FS30" s="368">
        <v>156</v>
      </c>
      <c r="FT30" s="368">
        <v>22096</v>
      </c>
      <c r="FU30" s="368">
        <v>0</v>
      </c>
      <c r="FV30" s="368">
        <v>68</v>
      </c>
      <c r="FW30" s="368">
        <v>223</v>
      </c>
      <c r="FX30" s="368">
        <v>516</v>
      </c>
      <c r="FY30" s="368">
        <v>0</v>
      </c>
      <c r="FZ30" s="368">
        <v>161124</v>
      </c>
      <c r="GA30" s="368">
        <v>0</v>
      </c>
      <c r="GB30" s="369">
        <v>161124</v>
      </c>
      <c r="GC30" s="480"/>
      <c r="GD30" s="481"/>
      <c r="GE30" s="487" t="s">
        <v>61</v>
      </c>
      <c r="GF30" s="368">
        <v>87</v>
      </c>
      <c r="GG30" s="368">
        <v>0</v>
      </c>
      <c r="GH30" s="368">
        <v>87</v>
      </c>
      <c r="GI30" s="368">
        <v>2715639</v>
      </c>
      <c r="GJ30" s="368">
        <v>3219</v>
      </c>
      <c r="GK30" s="368">
        <v>26857</v>
      </c>
      <c r="GL30" s="368">
        <v>0</v>
      </c>
      <c r="GM30" s="368">
        <v>224316</v>
      </c>
      <c r="GN30" s="368">
        <v>8919</v>
      </c>
      <c r="GO30" s="368">
        <v>0</v>
      </c>
      <c r="GP30" s="368">
        <v>2978950</v>
      </c>
      <c r="GQ30" s="368">
        <v>208805</v>
      </c>
      <c r="GR30" s="368">
        <v>2506847</v>
      </c>
      <c r="GS30" s="368">
        <v>3219</v>
      </c>
      <c r="GT30" s="369">
        <v>26856</v>
      </c>
      <c r="GU30" s="481"/>
      <c r="GV30" s="484" t="s">
        <v>61</v>
      </c>
      <c r="GW30" s="368">
        <v>0</v>
      </c>
      <c r="GX30" s="368">
        <v>224309</v>
      </c>
      <c r="GY30" s="368">
        <v>8914</v>
      </c>
      <c r="GZ30" s="368">
        <v>0</v>
      </c>
      <c r="HA30" s="368">
        <v>2770145</v>
      </c>
      <c r="HB30" s="368">
        <v>100269</v>
      </c>
      <c r="HC30" s="368">
        <v>64</v>
      </c>
      <c r="HD30" s="368">
        <v>967</v>
      </c>
      <c r="HE30" s="368">
        <v>0</v>
      </c>
      <c r="HF30" s="368">
        <v>4486</v>
      </c>
      <c r="HG30" s="371">
        <v>178</v>
      </c>
      <c r="HH30" s="368">
        <v>0</v>
      </c>
      <c r="HI30" s="369">
        <v>105964</v>
      </c>
      <c r="HJ30" s="481"/>
      <c r="HK30" s="484" t="s">
        <v>61</v>
      </c>
      <c r="HL30" s="368">
        <v>17</v>
      </c>
      <c r="HM30" s="368">
        <v>115</v>
      </c>
      <c r="HN30" s="368">
        <v>0</v>
      </c>
      <c r="HO30" s="368">
        <v>11297</v>
      </c>
      <c r="HP30" s="368">
        <v>1</v>
      </c>
      <c r="HQ30" s="368">
        <v>11430</v>
      </c>
      <c r="HR30" s="368">
        <v>0</v>
      </c>
      <c r="HS30" s="368">
        <v>385</v>
      </c>
      <c r="HT30" s="368">
        <v>3307</v>
      </c>
      <c r="HU30" s="368">
        <v>0</v>
      </c>
      <c r="HV30" s="368">
        <v>0</v>
      </c>
      <c r="HW30" s="368">
        <v>90842</v>
      </c>
      <c r="HX30" s="368">
        <v>0</v>
      </c>
      <c r="HY30" s="369">
        <v>90842</v>
      </c>
      <c r="HZ30" s="480"/>
      <c r="IA30" s="481"/>
      <c r="IB30" s="487" t="s">
        <v>61</v>
      </c>
      <c r="IC30" s="368">
        <v>11</v>
      </c>
      <c r="ID30" s="368">
        <v>0</v>
      </c>
      <c r="IE30" s="368">
        <v>11</v>
      </c>
      <c r="IF30" s="368">
        <v>694121</v>
      </c>
      <c r="IG30" s="368">
        <v>0</v>
      </c>
      <c r="IH30" s="368">
        <v>0</v>
      </c>
      <c r="II30" s="368">
        <v>0</v>
      </c>
      <c r="IJ30" s="368">
        <v>0</v>
      </c>
      <c r="IK30" s="368">
        <v>189</v>
      </c>
      <c r="IL30" s="368">
        <v>0</v>
      </c>
      <c r="IM30" s="368">
        <v>694310</v>
      </c>
      <c r="IN30" s="368">
        <v>30817</v>
      </c>
      <c r="IO30" s="368">
        <v>663304</v>
      </c>
      <c r="IP30" s="368">
        <v>0</v>
      </c>
      <c r="IQ30" s="369">
        <v>0</v>
      </c>
      <c r="IR30" s="481"/>
      <c r="IS30" s="484" t="s">
        <v>61</v>
      </c>
      <c r="IT30" s="368">
        <v>0</v>
      </c>
      <c r="IU30" s="368">
        <v>0</v>
      </c>
      <c r="IV30" s="368">
        <v>189</v>
      </c>
      <c r="IW30" s="368">
        <v>0</v>
      </c>
      <c r="IX30" s="368">
        <v>663493</v>
      </c>
      <c r="IY30" s="368">
        <v>26532</v>
      </c>
      <c r="IZ30" s="368">
        <v>0</v>
      </c>
      <c r="JA30" s="368">
        <v>0</v>
      </c>
      <c r="JB30" s="368">
        <v>0</v>
      </c>
      <c r="JC30" s="368">
        <v>0</v>
      </c>
      <c r="JD30" s="371">
        <v>4</v>
      </c>
      <c r="JE30" s="368">
        <v>0</v>
      </c>
      <c r="JF30" s="369">
        <v>26536</v>
      </c>
      <c r="JG30" s="481"/>
      <c r="JH30" s="484" t="s">
        <v>61</v>
      </c>
      <c r="JI30" s="368">
        <v>0</v>
      </c>
      <c r="JJ30" s="368">
        <v>34</v>
      </c>
      <c r="JK30" s="368">
        <v>0</v>
      </c>
      <c r="JL30" s="368">
        <v>3273</v>
      </c>
      <c r="JM30" s="368">
        <v>0</v>
      </c>
      <c r="JN30" s="368">
        <v>3307</v>
      </c>
      <c r="JO30" s="368">
        <v>0</v>
      </c>
      <c r="JP30" s="368">
        <v>10</v>
      </c>
      <c r="JQ30" s="368">
        <v>11</v>
      </c>
      <c r="JR30" s="368">
        <v>0</v>
      </c>
      <c r="JS30" s="368">
        <v>0</v>
      </c>
      <c r="JT30" s="368">
        <v>23208</v>
      </c>
      <c r="JU30" s="368">
        <v>0</v>
      </c>
      <c r="JV30" s="369">
        <v>23208</v>
      </c>
      <c r="JW30" s="480">
        <v>23208</v>
      </c>
      <c r="JX30" s="481"/>
      <c r="JY30" s="487" t="s">
        <v>61</v>
      </c>
      <c r="JZ30" s="368">
        <v>0</v>
      </c>
      <c r="KA30" s="368">
        <v>0</v>
      </c>
      <c r="KB30" s="368">
        <v>0</v>
      </c>
      <c r="KC30" s="368">
        <v>0</v>
      </c>
      <c r="KD30" s="368">
        <v>0</v>
      </c>
      <c r="KE30" s="368">
        <v>0</v>
      </c>
      <c r="KF30" s="368">
        <v>0</v>
      </c>
      <c r="KG30" s="368">
        <v>0</v>
      </c>
      <c r="KH30" s="368">
        <v>0</v>
      </c>
      <c r="KI30" s="368">
        <v>0</v>
      </c>
      <c r="KJ30" s="368">
        <v>0</v>
      </c>
      <c r="KK30" s="368">
        <v>0</v>
      </c>
      <c r="KL30" s="368">
        <v>0</v>
      </c>
      <c r="KM30" s="368">
        <v>0</v>
      </c>
      <c r="KN30" s="369">
        <v>0</v>
      </c>
      <c r="KO30" s="481"/>
      <c r="KP30" s="484" t="s">
        <v>61</v>
      </c>
      <c r="KQ30" s="368">
        <v>0</v>
      </c>
      <c r="KR30" s="368">
        <v>0</v>
      </c>
      <c r="KS30" s="368">
        <v>0</v>
      </c>
      <c r="KT30" s="368">
        <v>0</v>
      </c>
      <c r="KU30" s="368">
        <v>0</v>
      </c>
      <c r="KV30" s="368">
        <v>0</v>
      </c>
      <c r="KW30" s="368">
        <v>0</v>
      </c>
      <c r="KX30" s="368">
        <v>0</v>
      </c>
      <c r="KY30" s="368">
        <v>0</v>
      </c>
      <c r="KZ30" s="368">
        <v>0</v>
      </c>
      <c r="LA30" s="371">
        <v>0</v>
      </c>
      <c r="LB30" s="368">
        <v>0</v>
      </c>
      <c r="LC30" s="369">
        <v>0</v>
      </c>
      <c r="LD30" s="481"/>
      <c r="LE30" s="484" t="s">
        <v>61</v>
      </c>
      <c r="LF30" s="370">
        <v>0</v>
      </c>
      <c r="LG30" s="368">
        <v>0</v>
      </c>
      <c r="LH30" s="368">
        <v>0</v>
      </c>
      <c r="LI30" s="368">
        <v>0</v>
      </c>
      <c r="LJ30" s="368">
        <v>0</v>
      </c>
      <c r="LK30" s="368">
        <v>0</v>
      </c>
      <c r="LL30" s="368">
        <v>0</v>
      </c>
      <c r="LM30" s="368">
        <v>0</v>
      </c>
      <c r="LN30" s="368">
        <v>0</v>
      </c>
      <c r="LO30" s="368">
        <v>0</v>
      </c>
      <c r="LP30" s="368">
        <v>0</v>
      </c>
      <c r="LQ30" s="368">
        <v>0</v>
      </c>
      <c r="LR30" s="368">
        <v>0</v>
      </c>
      <c r="LS30" s="371">
        <v>0</v>
      </c>
      <c r="LT30" s="480"/>
      <c r="LU30" s="481"/>
      <c r="LV30" s="484" t="s">
        <v>61</v>
      </c>
      <c r="LW30" s="368">
        <v>12193</v>
      </c>
      <c r="LX30" s="368">
        <v>5234</v>
      </c>
      <c r="LY30" s="368">
        <v>17427</v>
      </c>
      <c r="LZ30" s="368">
        <v>68283868</v>
      </c>
      <c r="MA30" s="368">
        <v>1064565</v>
      </c>
      <c r="MB30" s="368">
        <v>35122</v>
      </c>
      <c r="MC30" s="368">
        <v>672408</v>
      </c>
      <c r="MD30" s="368">
        <v>599689</v>
      </c>
      <c r="ME30" s="368">
        <v>72503</v>
      </c>
      <c r="MF30" s="368">
        <v>29920</v>
      </c>
      <c r="MG30" s="368">
        <v>70758075</v>
      </c>
      <c r="MH30" s="368">
        <v>24402863</v>
      </c>
      <c r="MI30" s="368">
        <v>43912679</v>
      </c>
      <c r="MJ30" s="368">
        <v>1044394</v>
      </c>
      <c r="MK30" s="371">
        <v>34539</v>
      </c>
      <c r="ML30" s="480"/>
      <c r="MM30" s="481"/>
      <c r="MN30" s="484" t="s">
        <v>61</v>
      </c>
      <c r="MO30" s="368">
        <v>672306</v>
      </c>
      <c r="MP30" s="368">
        <v>594263</v>
      </c>
      <c r="MQ30" s="368">
        <v>72428</v>
      </c>
      <c r="MR30" s="368">
        <v>24603</v>
      </c>
      <c r="MS30" s="368">
        <v>46355212</v>
      </c>
      <c r="MT30" s="368">
        <v>1755769</v>
      </c>
      <c r="MU30" s="368">
        <v>20790</v>
      </c>
      <c r="MV30" s="368">
        <v>1243</v>
      </c>
      <c r="MW30" s="368">
        <v>13446</v>
      </c>
      <c r="MX30" s="368">
        <v>11885</v>
      </c>
      <c r="MY30" s="371">
        <v>1449</v>
      </c>
      <c r="MZ30" s="368">
        <v>492</v>
      </c>
      <c r="NA30" s="369">
        <v>1805074</v>
      </c>
      <c r="NB30" s="484" t="s">
        <v>61</v>
      </c>
      <c r="NC30" s="368">
        <v>23245</v>
      </c>
      <c r="ND30" s="368">
        <v>1785</v>
      </c>
      <c r="NE30" s="368">
        <v>17604</v>
      </c>
      <c r="NF30" s="368">
        <v>134477</v>
      </c>
      <c r="NG30" s="368">
        <v>222</v>
      </c>
      <c r="NH30" s="368">
        <v>177333</v>
      </c>
      <c r="NI30" s="368">
        <v>61</v>
      </c>
      <c r="NJ30" s="368">
        <v>4349</v>
      </c>
      <c r="NK30" s="368">
        <v>6819</v>
      </c>
      <c r="NL30" s="368">
        <v>1292</v>
      </c>
      <c r="NM30" s="368">
        <v>0</v>
      </c>
      <c r="NN30" s="368">
        <v>1512530</v>
      </c>
      <c r="NO30" s="368">
        <v>102690</v>
      </c>
      <c r="NP30" s="369">
        <v>1615220</v>
      </c>
    </row>
    <row r="31" spans="2:380" s="486" customFormat="1" ht="24.75" customHeight="1" x14ac:dyDescent="0.15">
      <c r="B31" s="501" t="s">
        <v>62</v>
      </c>
      <c r="C31" s="395">
        <v>368412</v>
      </c>
      <c r="D31" s="395">
        <v>51412</v>
      </c>
      <c r="E31" s="395">
        <v>419824</v>
      </c>
      <c r="F31" s="395">
        <v>18790</v>
      </c>
      <c r="G31" s="395">
        <v>504</v>
      </c>
      <c r="H31" s="395">
        <v>0</v>
      </c>
      <c r="I31" s="395">
        <v>1299</v>
      </c>
      <c r="J31" s="395">
        <v>1803</v>
      </c>
      <c r="K31" s="395">
        <v>37</v>
      </c>
      <c r="L31" s="395">
        <v>5835</v>
      </c>
      <c r="M31" s="396">
        <v>26465</v>
      </c>
      <c r="N31" s="480"/>
      <c r="O31" s="481"/>
      <c r="P31" s="501" t="s">
        <v>62</v>
      </c>
      <c r="Q31" s="395">
        <v>29</v>
      </c>
      <c r="R31" s="395">
        <v>2549</v>
      </c>
      <c r="S31" s="395">
        <v>2578</v>
      </c>
      <c r="T31" s="395">
        <v>0</v>
      </c>
      <c r="U31" s="395">
        <v>0</v>
      </c>
      <c r="V31" s="395">
        <v>0</v>
      </c>
      <c r="W31" s="395">
        <v>0</v>
      </c>
      <c r="X31" s="395">
        <v>0</v>
      </c>
      <c r="Y31" s="395">
        <v>0</v>
      </c>
      <c r="Z31" s="398">
        <v>29043</v>
      </c>
      <c r="AA31" s="480"/>
      <c r="AB31" s="481"/>
      <c r="AC31" s="501" t="s">
        <v>62</v>
      </c>
      <c r="AD31" s="395">
        <v>3828</v>
      </c>
      <c r="AE31" s="395">
        <v>0</v>
      </c>
      <c r="AF31" s="395">
        <v>3828</v>
      </c>
      <c r="AG31" s="395">
        <v>25215</v>
      </c>
      <c r="AH31" s="395">
        <v>5</v>
      </c>
      <c r="AI31" s="398">
        <v>0</v>
      </c>
      <c r="AJ31" s="480"/>
      <c r="AK31" s="481"/>
      <c r="AL31" s="503" t="s">
        <v>62</v>
      </c>
      <c r="AM31" s="395">
        <v>566</v>
      </c>
      <c r="AN31" s="395">
        <v>463</v>
      </c>
      <c r="AO31" s="395">
        <v>1029</v>
      </c>
      <c r="AP31" s="395">
        <v>2643209</v>
      </c>
      <c r="AQ31" s="395">
        <v>145794</v>
      </c>
      <c r="AR31" s="395">
        <v>0</v>
      </c>
      <c r="AS31" s="395">
        <v>0</v>
      </c>
      <c r="AT31" s="395">
        <v>1454</v>
      </c>
      <c r="AU31" s="395">
        <v>1050</v>
      </c>
      <c r="AV31" s="395">
        <v>0</v>
      </c>
      <c r="AW31" s="395">
        <v>2791507</v>
      </c>
      <c r="AX31" s="395">
        <v>1220667</v>
      </c>
      <c r="AY31" s="395">
        <v>1423358</v>
      </c>
      <c r="AZ31" s="395">
        <v>144983</v>
      </c>
      <c r="BA31" s="396">
        <v>0</v>
      </c>
      <c r="BB31" s="481"/>
      <c r="BC31" s="503" t="s">
        <v>62</v>
      </c>
      <c r="BD31" s="395">
        <v>0</v>
      </c>
      <c r="BE31" s="395">
        <v>1452</v>
      </c>
      <c r="BF31" s="395">
        <v>1047</v>
      </c>
      <c r="BG31" s="395">
        <v>0</v>
      </c>
      <c r="BH31" s="395">
        <v>1570840</v>
      </c>
      <c r="BI31" s="395">
        <v>56891</v>
      </c>
      <c r="BJ31" s="395">
        <v>2900</v>
      </c>
      <c r="BK31" s="395">
        <v>0</v>
      </c>
      <c r="BL31" s="395">
        <v>0</v>
      </c>
      <c r="BM31" s="395">
        <v>29</v>
      </c>
      <c r="BN31" s="398">
        <v>21</v>
      </c>
      <c r="BO31" s="395">
        <v>0</v>
      </c>
      <c r="BP31" s="396">
        <v>59841</v>
      </c>
      <c r="BQ31" s="480"/>
      <c r="BR31" s="481"/>
      <c r="BS31" s="503" t="s">
        <v>62</v>
      </c>
      <c r="BT31" s="395">
        <v>1526</v>
      </c>
      <c r="BU31" s="395">
        <v>20</v>
      </c>
      <c r="BV31" s="395">
        <v>304</v>
      </c>
      <c r="BW31" s="395">
        <v>1343</v>
      </c>
      <c r="BX31" s="395">
        <v>0</v>
      </c>
      <c r="BY31" s="395">
        <v>3193</v>
      </c>
      <c r="BZ31" s="395">
        <v>0</v>
      </c>
      <c r="CA31" s="395">
        <v>77</v>
      </c>
      <c r="CB31" s="395">
        <v>72</v>
      </c>
      <c r="CC31" s="395">
        <v>0</v>
      </c>
      <c r="CD31" s="395">
        <v>0</v>
      </c>
      <c r="CE31" s="395">
        <v>47676</v>
      </c>
      <c r="CF31" s="395">
        <v>8823</v>
      </c>
      <c r="CG31" s="398">
        <v>56499</v>
      </c>
      <c r="CH31" s="480"/>
      <c r="CI31" s="481"/>
      <c r="CJ31" s="503" t="s">
        <v>62</v>
      </c>
      <c r="CK31" s="395">
        <v>7</v>
      </c>
      <c r="CL31" s="395">
        <v>0</v>
      </c>
      <c r="CM31" s="395">
        <v>7</v>
      </c>
      <c r="CN31" s="395">
        <v>74663</v>
      </c>
      <c r="CO31" s="395">
        <v>0</v>
      </c>
      <c r="CP31" s="395">
        <v>0</v>
      </c>
      <c r="CQ31" s="395">
        <v>0</v>
      </c>
      <c r="CR31" s="395">
        <v>0</v>
      </c>
      <c r="CS31" s="395">
        <v>0</v>
      </c>
      <c r="CT31" s="395">
        <v>0</v>
      </c>
      <c r="CU31" s="462">
        <v>74663</v>
      </c>
      <c r="CV31" s="395">
        <v>16509</v>
      </c>
      <c r="CW31" s="395">
        <v>58154</v>
      </c>
      <c r="CX31" s="395">
        <v>0</v>
      </c>
      <c r="CY31" s="396">
        <v>0</v>
      </c>
      <c r="CZ31" s="481"/>
      <c r="DA31" s="503" t="s">
        <v>62</v>
      </c>
      <c r="DB31" s="395">
        <v>0</v>
      </c>
      <c r="DC31" s="395">
        <v>0</v>
      </c>
      <c r="DD31" s="395">
        <v>0</v>
      </c>
      <c r="DE31" s="395">
        <v>0</v>
      </c>
      <c r="DF31" s="395">
        <v>58154</v>
      </c>
      <c r="DG31" s="395">
        <v>2327</v>
      </c>
      <c r="DH31" s="395">
        <v>0</v>
      </c>
      <c r="DI31" s="395">
        <v>0</v>
      </c>
      <c r="DJ31" s="395">
        <v>0</v>
      </c>
      <c r="DK31" s="395">
        <v>0</v>
      </c>
      <c r="DL31" s="398">
        <v>0</v>
      </c>
      <c r="DM31" s="395">
        <v>0</v>
      </c>
      <c r="DN31" s="396">
        <v>2327</v>
      </c>
      <c r="DO31" s="480"/>
      <c r="DP31" s="481"/>
      <c r="DQ31" s="501" t="s">
        <v>62</v>
      </c>
      <c r="DR31" s="395">
        <v>7</v>
      </c>
      <c r="DS31" s="395">
        <v>0</v>
      </c>
      <c r="DT31" s="395">
        <v>0</v>
      </c>
      <c r="DU31" s="395">
        <v>127</v>
      </c>
      <c r="DV31" s="395">
        <v>0</v>
      </c>
      <c r="DW31" s="395">
        <v>134</v>
      </c>
      <c r="DX31" s="395">
        <v>0</v>
      </c>
      <c r="DY31" s="395">
        <v>0</v>
      </c>
      <c r="DZ31" s="395">
        <v>0</v>
      </c>
      <c r="EA31" s="395">
        <v>0</v>
      </c>
      <c r="EB31" s="395">
        <v>0</v>
      </c>
      <c r="EC31" s="395">
        <v>2193</v>
      </c>
      <c r="ED31" s="395">
        <v>0</v>
      </c>
      <c r="EE31" s="396">
        <v>2193</v>
      </c>
      <c r="EF31" s="480"/>
      <c r="EG31" s="481"/>
      <c r="EH31" s="503" t="s">
        <v>62</v>
      </c>
      <c r="EI31" s="395">
        <v>4</v>
      </c>
      <c r="EJ31" s="395">
        <v>0</v>
      </c>
      <c r="EK31" s="395">
        <v>4</v>
      </c>
      <c r="EL31" s="395">
        <v>65504</v>
      </c>
      <c r="EM31" s="395">
        <v>0</v>
      </c>
      <c r="EN31" s="395">
        <v>0</v>
      </c>
      <c r="EO31" s="395">
        <v>0</v>
      </c>
      <c r="EP31" s="395">
        <v>0</v>
      </c>
      <c r="EQ31" s="395">
        <v>0</v>
      </c>
      <c r="ER31" s="395">
        <v>0</v>
      </c>
      <c r="ES31" s="395">
        <v>65504</v>
      </c>
      <c r="ET31" s="395">
        <v>9405</v>
      </c>
      <c r="EU31" s="395">
        <v>56099</v>
      </c>
      <c r="EV31" s="395">
        <v>0</v>
      </c>
      <c r="EW31" s="396">
        <v>0</v>
      </c>
      <c r="EX31" s="481"/>
      <c r="EY31" s="501" t="s">
        <v>62</v>
      </c>
      <c r="EZ31" s="395">
        <v>0</v>
      </c>
      <c r="FA31" s="395">
        <v>0</v>
      </c>
      <c r="FB31" s="395">
        <v>0</v>
      </c>
      <c r="FC31" s="395">
        <v>0</v>
      </c>
      <c r="FD31" s="395">
        <v>56099</v>
      </c>
      <c r="FE31" s="395">
        <v>2243</v>
      </c>
      <c r="FF31" s="395">
        <v>0</v>
      </c>
      <c r="FG31" s="395">
        <v>0</v>
      </c>
      <c r="FH31" s="395">
        <v>0</v>
      </c>
      <c r="FI31" s="395">
        <v>0</v>
      </c>
      <c r="FJ31" s="398">
        <v>0</v>
      </c>
      <c r="FK31" s="395">
        <v>0</v>
      </c>
      <c r="FL31" s="396">
        <v>2243</v>
      </c>
      <c r="FM31" s="481"/>
      <c r="FN31" s="501" t="s">
        <v>62</v>
      </c>
      <c r="FO31" s="395">
        <v>4</v>
      </c>
      <c r="FP31" s="395">
        <v>0</v>
      </c>
      <c r="FQ31" s="395">
        <v>0</v>
      </c>
      <c r="FR31" s="395">
        <v>165</v>
      </c>
      <c r="FS31" s="395">
        <v>0</v>
      </c>
      <c r="FT31" s="395">
        <v>169</v>
      </c>
      <c r="FU31" s="395">
        <v>0</v>
      </c>
      <c r="FV31" s="395">
        <v>0</v>
      </c>
      <c r="FW31" s="395">
        <v>0</v>
      </c>
      <c r="FX31" s="395">
        <v>0</v>
      </c>
      <c r="FY31" s="395">
        <v>0</v>
      </c>
      <c r="FZ31" s="395">
        <v>2074</v>
      </c>
      <c r="GA31" s="395">
        <v>0</v>
      </c>
      <c r="GB31" s="396">
        <v>2074</v>
      </c>
      <c r="GC31" s="480"/>
      <c r="GD31" s="481"/>
      <c r="GE31" s="503" t="s">
        <v>62</v>
      </c>
      <c r="GF31" s="395">
        <v>0</v>
      </c>
      <c r="GG31" s="395">
        <v>0</v>
      </c>
      <c r="GH31" s="395">
        <v>0</v>
      </c>
      <c r="GI31" s="395">
        <v>0</v>
      </c>
      <c r="GJ31" s="395">
        <v>0</v>
      </c>
      <c r="GK31" s="395">
        <v>0</v>
      </c>
      <c r="GL31" s="395">
        <v>0</v>
      </c>
      <c r="GM31" s="395">
        <v>0</v>
      </c>
      <c r="GN31" s="395">
        <v>0</v>
      </c>
      <c r="GO31" s="395">
        <v>0</v>
      </c>
      <c r="GP31" s="395">
        <v>0</v>
      </c>
      <c r="GQ31" s="395">
        <v>0</v>
      </c>
      <c r="GR31" s="395">
        <v>0</v>
      </c>
      <c r="GS31" s="395">
        <v>0</v>
      </c>
      <c r="GT31" s="396">
        <v>0</v>
      </c>
      <c r="GU31" s="481"/>
      <c r="GV31" s="501" t="s">
        <v>62</v>
      </c>
      <c r="GW31" s="395">
        <v>0</v>
      </c>
      <c r="GX31" s="395">
        <v>0</v>
      </c>
      <c r="GY31" s="395">
        <v>0</v>
      </c>
      <c r="GZ31" s="395">
        <v>0</v>
      </c>
      <c r="HA31" s="395">
        <v>0</v>
      </c>
      <c r="HB31" s="395">
        <v>0</v>
      </c>
      <c r="HC31" s="395">
        <v>0</v>
      </c>
      <c r="HD31" s="395">
        <v>0</v>
      </c>
      <c r="HE31" s="395">
        <v>0</v>
      </c>
      <c r="HF31" s="395">
        <v>0</v>
      </c>
      <c r="HG31" s="398">
        <v>0</v>
      </c>
      <c r="HH31" s="395">
        <v>0</v>
      </c>
      <c r="HI31" s="396">
        <v>0</v>
      </c>
      <c r="HJ31" s="481"/>
      <c r="HK31" s="501" t="s">
        <v>62</v>
      </c>
      <c r="HL31" s="395">
        <v>0</v>
      </c>
      <c r="HM31" s="395">
        <v>0</v>
      </c>
      <c r="HN31" s="395">
        <v>0</v>
      </c>
      <c r="HO31" s="395">
        <v>0</v>
      </c>
      <c r="HP31" s="395">
        <v>0</v>
      </c>
      <c r="HQ31" s="395">
        <v>0</v>
      </c>
      <c r="HR31" s="395">
        <v>0</v>
      </c>
      <c r="HS31" s="395">
        <v>0</v>
      </c>
      <c r="HT31" s="395">
        <v>0</v>
      </c>
      <c r="HU31" s="395">
        <v>0</v>
      </c>
      <c r="HV31" s="395">
        <v>0</v>
      </c>
      <c r="HW31" s="395">
        <v>0</v>
      </c>
      <c r="HX31" s="395">
        <v>0</v>
      </c>
      <c r="HY31" s="396">
        <v>0</v>
      </c>
      <c r="HZ31" s="480"/>
      <c r="IA31" s="481"/>
      <c r="IB31" s="503" t="s">
        <v>62</v>
      </c>
      <c r="IC31" s="395">
        <v>0</v>
      </c>
      <c r="ID31" s="395">
        <v>0</v>
      </c>
      <c r="IE31" s="395">
        <v>0</v>
      </c>
      <c r="IF31" s="395">
        <v>0</v>
      </c>
      <c r="IG31" s="395">
        <v>0</v>
      </c>
      <c r="IH31" s="395">
        <v>0</v>
      </c>
      <c r="II31" s="395">
        <v>0</v>
      </c>
      <c r="IJ31" s="395">
        <v>0</v>
      </c>
      <c r="IK31" s="395">
        <v>0</v>
      </c>
      <c r="IL31" s="395">
        <v>0</v>
      </c>
      <c r="IM31" s="395">
        <v>0</v>
      </c>
      <c r="IN31" s="395">
        <v>0</v>
      </c>
      <c r="IO31" s="395">
        <v>0</v>
      </c>
      <c r="IP31" s="395">
        <v>0</v>
      </c>
      <c r="IQ31" s="396">
        <v>0</v>
      </c>
      <c r="IR31" s="481"/>
      <c r="IS31" s="501" t="s">
        <v>62</v>
      </c>
      <c r="IT31" s="395">
        <v>0</v>
      </c>
      <c r="IU31" s="395">
        <v>0</v>
      </c>
      <c r="IV31" s="395">
        <v>0</v>
      </c>
      <c r="IW31" s="395">
        <v>0</v>
      </c>
      <c r="IX31" s="395">
        <v>0</v>
      </c>
      <c r="IY31" s="395">
        <v>0</v>
      </c>
      <c r="IZ31" s="395">
        <v>0</v>
      </c>
      <c r="JA31" s="395">
        <v>0</v>
      </c>
      <c r="JB31" s="395">
        <v>0</v>
      </c>
      <c r="JC31" s="395">
        <v>0</v>
      </c>
      <c r="JD31" s="398">
        <v>0</v>
      </c>
      <c r="JE31" s="395">
        <v>0</v>
      </c>
      <c r="JF31" s="396">
        <v>0</v>
      </c>
      <c r="JG31" s="481"/>
      <c r="JH31" s="501" t="s">
        <v>62</v>
      </c>
      <c r="JI31" s="395">
        <v>0</v>
      </c>
      <c r="JJ31" s="395">
        <v>0</v>
      </c>
      <c r="JK31" s="395">
        <v>0</v>
      </c>
      <c r="JL31" s="395">
        <v>0</v>
      </c>
      <c r="JM31" s="395">
        <v>0</v>
      </c>
      <c r="JN31" s="395">
        <v>0</v>
      </c>
      <c r="JO31" s="395">
        <v>0</v>
      </c>
      <c r="JP31" s="395">
        <v>0</v>
      </c>
      <c r="JQ31" s="395">
        <v>0</v>
      </c>
      <c r="JR31" s="395">
        <v>0</v>
      </c>
      <c r="JS31" s="395">
        <v>0</v>
      </c>
      <c r="JT31" s="395">
        <v>0</v>
      </c>
      <c r="JU31" s="395">
        <v>0</v>
      </c>
      <c r="JV31" s="396">
        <v>0</v>
      </c>
      <c r="JW31" s="480">
        <v>0</v>
      </c>
      <c r="JX31" s="481"/>
      <c r="JY31" s="503" t="s">
        <v>62</v>
      </c>
      <c r="JZ31" s="395">
        <v>0</v>
      </c>
      <c r="KA31" s="395">
        <v>0</v>
      </c>
      <c r="KB31" s="395">
        <v>0</v>
      </c>
      <c r="KC31" s="395">
        <v>0</v>
      </c>
      <c r="KD31" s="395">
        <v>0</v>
      </c>
      <c r="KE31" s="395">
        <v>0</v>
      </c>
      <c r="KF31" s="395">
        <v>0</v>
      </c>
      <c r="KG31" s="395">
        <v>0</v>
      </c>
      <c r="KH31" s="395">
        <v>0</v>
      </c>
      <c r="KI31" s="395">
        <v>0</v>
      </c>
      <c r="KJ31" s="395">
        <v>0</v>
      </c>
      <c r="KK31" s="395">
        <v>0</v>
      </c>
      <c r="KL31" s="395">
        <v>0</v>
      </c>
      <c r="KM31" s="395">
        <v>0</v>
      </c>
      <c r="KN31" s="396">
        <v>0</v>
      </c>
      <c r="KO31" s="481"/>
      <c r="KP31" s="501" t="s">
        <v>62</v>
      </c>
      <c r="KQ31" s="395">
        <v>0</v>
      </c>
      <c r="KR31" s="395">
        <v>0</v>
      </c>
      <c r="KS31" s="395">
        <v>0</v>
      </c>
      <c r="KT31" s="395">
        <v>0</v>
      </c>
      <c r="KU31" s="395">
        <v>0</v>
      </c>
      <c r="KV31" s="395">
        <v>0</v>
      </c>
      <c r="KW31" s="395">
        <v>0</v>
      </c>
      <c r="KX31" s="395">
        <v>0</v>
      </c>
      <c r="KY31" s="395">
        <v>0</v>
      </c>
      <c r="KZ31" s="395">
        <v>0</v>
      </c>
      <c r="LA31" s="398">
        <v>0</v>
      </c>
      <c r="LB31" s="395">
        <v>0</v>
      </c>
      <c r="LC31" s="396">
        <v>0</v>
      </c>
      <c r="LD31" s="481"/>
      <c r="LE31" s="501" t="s">
        <v>62</v>
      </c>
      <c r="LF31" s="397">
        <v>0</v>
      </c>
      <c r="LG31" s="395">
        <v>0</v>
      </c>
      <c r="LH31" s="395">
        <v>0</v>
      </c>
      <c r="LI31" s="395">
        <v>0</v>
      </c>
      <c r="LJ31" s="395">
        <v>0</v>
      </c>
      <c r="LK31" s="395">
        <v>0</v>
      </c>
      <c r="LL31" s="395">
        <v>0</v>
      </c>
      <c r="LM31" s="395">
        <v>0</v>
      </c>
      <c r="LN31" s="395">
        <v>0</v>
      </c>
      <c r="LO31" s="395">
        <v>0</v>
      </c>
      <c r="LP31" s="395">
        <v>0</v>
      </c>
      <c r="LQ31" s="395">
        <v>0</v>
      </c>
      <c r="LR31" s="395">
        <v>0</v>
      </c>
      <c r="LS31" s="398">
        <v>0</v>
      </c>
      <c r="LT31" s="480"/>
      <c r="LU31" s="481"/>
      <c r="LV31" s="501" t="s">
        <v>62</v>
      </c>
      <c r="LW31" s="395">
        <v>577</v>
      </c>
      <c r="LX31" s="395">
        <v>463</v>
      </c>
      <c r="LY31" s="395">
        <v>1040</v>
      </c>
      <c r="LZ31" s="395">
        <v>2783376</v>
      </c>
      <c r="MA31" s="395">
        <v>145794</v>
      </c>
      <c r="MB31" s="395">
        <v>0</v>
      </c>
      <c r="MC31" s="395">
        <v>0</v>
      </c>
      <c r="MD31" s="395">
        <v>1454</v>
      </c>
      <c r="ME31" s="395">
        <v>1050</v>
      </c>
      <c r="MF31" s="395">
        <v>0</v>
      </c>
      <c r="MG31" s="395">
        <v>2931674</v>
      </c>
      <c r="MH31" s="395">
        <v>1246581</v>
      </c>
      <c r="MI31" s="395">
        <v>1537611</v>
      </c>
      <c r="MJ31" s="395">
        <v>144983</v>
      </c>
      <c r="MK31" s="398">
        <v>0</v>
      </c>
      <c r="ML31" s="480"/>
      <c r="MM31" s="481"/>
      <c r="MN31" s="501" t="s">
        <v>62</v>
      </c>
      <c r="MO31" s="395">
        <v>0</v>
      </c>
      <c r="MP31" s="395">
        <v>1452</v>
      </c>
      <c r="MQ31" s="395">
        <v>1047</v>
      </c>
      <c r="MR31" s="395">
        <v>0</v>
      </c>
      <c r="MS31" s="395">
        <v>1685093</v>
      </c>
      <c r="MT31" s="395">
        <v>61461</v>
      </c>
      <c r="MU31" s="395">
        <v>2900</v>
      </c>
      <c r="MV31" s="395">
        <v>0</v>
      </c>
      <c r="MW31" s="395">
        <v>0</v>
      </c>
      <c r="MX31" s="395">
        <v>29</v>
      </c>
      <c r="MY31" s="398">
        <v>21</v>
      </c>
      <c r="MZ31" s="395">
        <v>0</v>
      </c>
      <c r="NA31" s="396">
        <v>64411</v>
      </c>
      <c r="NB31" s="501" t="s">
        <v>62</v>
      </c>
      <c r="NC31" s="395">
        <v>1537</v>
      </c>
      <c r="ND31" s="395">
        <v>20</v>
      </c>
      <c r="NE31" s="395">
        <v>304</v>
      </c>
      <c r="NF31" s="395">
        <v>1635</v>
      </c>
      <c r="NG31" s="395">
        <v>0</v>
      </c>
      <c r="NH31" s="395">
        <v>3496</v>
      </c>
      <c r="NI31" s="395">
        <v>0</v>
      </c>
      <c r="NJ31" s="395">
        <v>77</v>
      </c>
      <c r="NK31" s="395">
        <v>72</v>
      </c>
      <c r="NL31" s="395">
        <v>0</v>
      </c>
      <c r="NM31" s="395">
        <v>0</v>
      </c>
      <c r="NN31" s="395">
        <v>51943</v>
      </c>
      <c r="NO31" s="395">
        <v>8823</v>
      </c>
      <c r="NP31" s="396">
        <v>60766</v>
      </c>
    </row>
    <row r="32" spans="2:380" s="486" customFormat="1" ht="24.75" customHeight="1" x14ac:dyDescent="0.15">
      <c r="B32" s="505" t="s">
        <v>188</v>
      </c>
      <c r="C32" s="411">
        <v>1714518</v>
      </c>
      <c r="D32" s="411">
        <v>289137</v>
      </c>
      <c r="E32" s="411">
        <v>2003655</v>
      </c>
      <c r="F32" s="411">
        <v>38601</v>
      </c>
      <c r="G32" s="411">
        <v>3909</v>
      </c>
      <c r="H32" s="411">
        <v>0</v>
      </c>
      <c r="I32" s="411">
        <v>17707</v>
      </c>
      <c r="J32" s="411">
        <v>21616</v>
      </c>
      <c r="K32" s="411">
        <v>1877</v>
      </c>
      <c r="L32" s="411">
        <v>11842</v>
      </c>
      <c r="M32" s="412">
        <v>73936</v>
      </c>
      <c r="N32" s="480"/>
      <c r="O32" s="481"/>
      <c r="P32" s="505" t="s">
        <v>188</v>
      </c>
      <c r="Q32" s="411">
        <v>67</v>
      </c>
      <c r="R32" s="411">
        <v>11340</v>
      </c>
      <c r="S32" s="411">
        <v>11407</v>
      </c>
      <c r="T32" s="411">
        <v>0</v>
      </c>
      <c r="U32" s="411">
        <v>0</v>
      </c>
      <c r="V32" s="411">
        <v>0</v>
      </c>
      <c r="W32" s="411">
        <v>348</v>
      </c>
      <c r="X32" s="411">
        <v>348</v>
      </c>
      <c r="Y32" s="411">
        <v>19333</v>
      </c>
      <c r="Z32" s="414">
        <v>105024</v>
      </c>
      <c r="AA32" s="480"/>
      <c r="AB32" s="481"/>
      <c r="AC32" s="505" t="s">
        <v>188</v>
      </c>
      <c r="AD32" s="411">
        <v>19902</v>
      </c>
      <c r="AE32" s="411">
        <v>0</v>
      </c>
      <c r="AF32" s="411">
        <v>19902</v>
      </c>
      <c r="AG32" s="411">
        <v>85122</v>
      </c>
      <c r="AH32" s="411">
        <v>14</v>
      </c>
      <c r="AI32" s="414">
        <v>1</v>
      </c>
      <c r="AJ32" s="480"/>
      <c r="AK32" s="481"/>
      <c r="AL32" s="506" t="s">
        <v>188</v>
      </c>
      <c r="AM32" s="411">
        <v>3347</v>
      </c>
      <c r="AN32" s="411">
        <v>1982</v>
      </c>
      <c r="AO32" s="411">
        <v>5329</v>
      </c>
      <c r="AP32" s="411">
        <v>13641798</v>
      </c>
      <c r="AQ32" s="411">
        <v>58184</v>
      </c>
      <c r="AR32" s="411">
        <v>0</v>
      </c>
      <c r="AS32" s="411">
        <v>9499</v>
      </c>
      <c r="AT32" s="411">
        <v>50009</v>
      </c>
      <c r="AU32" s="411">
        <v>7908</v>
      </c>
      <c r="AV32" s="411">
        <v>3209</v>
      </c>
      <c r="AW32" s="411">
        <v>13770607</v>
      </c>
      <c r="AX32" s="411">
        <v>6129968</v>
      </c>
      <c r="AY32" s="411">
        <v>7518020</v>
      </c>
      <c r="AZ32" s="411">
        <v>53645</v>
      </c>
      <c r="BA32" s="412">
        <v>0</v>
      </c>
      <c r="BB32" s="481"/>
      <c r="BC32" s="506" t="s">
        <v>188</v>
      </c>
      <c r="BD32" s="411">
        <v>9138</v>
      </c>
      <c r="BE32" s="411">
        <v>48719</v>
      </c>
      <c r="BF32" s="411">
        <v>7908</v>
      </c>
      <c r="BG32" s="411">
        <v>3209</v>
      </c>
      <c r="BH32" s="411">
        <v>7640639</v>
      </c>
      <c r="BI32" s="411">
        <v>300503</v>
      </c>
      <c r="BJ32" s="411">
        <v>1072</v>
      </c>
      <c r="BK32" s="411">
        <v>0</v>
      </c>
      <c r="BL32" s="411">
        <v>183</v>
      </c>
      <c r="BM32" s="411">
        <v>974</v>
      </c>
      <c r="BN32" s="414">
        <v>158</v>
      </c>
      <c r="BO32" s="411">
        <v>64</v>
      </c>
      <c r="BP32" s="412">
        <v>302954</v>
      </c>
      <c r="BQ32" s="480"/>
      <c r="BR32" s="481"/>
      <c r="BS32" s="506" t="s">
        <v>188</v>
      </c>
      <c r="BT32" s="411">
        <v>7659</v>
      </c>
      <c r="BU32" s="411">
        <v>298</v>
      </c>
      <c r="BV32" s="411">
        <v>2555</v>
      </c>
      <c r="BW32" s="411">
        <v>6229</v>
      </c>
      <c r="BX32" s="411">
        <v>0</v>
      </c>
      <c r="BY32" s="411">
        <v>16741</v>
      </c>
      <c r="BZ32" s="411">
        <v>79</v>
      </c>
      <c r="CA32" s="411">
        <v>453</v>
      </c>
      <c r="CB32" s="411">
        <v>784</v>
      </c>
      <c r="CC32" s="411">
        <v>4</v>
      </c>
      <c r="CD32" s="411">
        <v>0</v>
      </c>
      <c r="CE32" s="411">
        <v>238344</v>
      </c>
      <c r="CF32" s="411">
        <v>46549</v>
      </c>
      <c r="CG32" s="414">
        <v>284893</v>
      </c>
      <c r="CH32" s="480"/>
      <c r="CI32" s="481"/>
      <c r="CJ32" s="506" t="s">
        <v>188</v>
      </c>
      <c r="CK32" s="411">
        <v>34</v>
      </c>
      <c r="CL32" s="411">
        <v>0</v>
      </c>
      <c r="CM32" s="411">
        <v>34</v>
      </c>
      <c r="CN32" s="411">
        <v>357671</v>
      </c>
      <c r="CO32" s="411">
        <v>0</v>
      </c>
      <c r="CP32" s="411">
        <v>0</v>
      </c>
      <c r="CQ32" s="411">
        <v>5196</v>
      </c>
      <c r="CR32" s="411">
        <v>42</v>
      </c>
      <c r="CS32" s="411">
        <v>55</v>
      </c>
      <c r="CT32" s="411">
        <v>0</v>
      </c>
      <c r="CU32" s="507">
        <v>362964</v>
      </c>
      <c r="CV32" s="411">
        <v>74428</v>
      </c>
      <c r="CW32" s="411">
        <v>283243</v>
      </c>
      <c r="CX32" s="411">
        <v>0</v>
      </c>
      <c r="CY32" s="412">
        <v>0</v>
      </c>
      <c r="CZ32" s="481"/>
      <c r="DA32" s="506" t="s">
        <v>188</v>
      </c>
      <c r="DB32" s="411">
        <v>5196</v>
      </c>
      <c r="DC32" s="411">
        <v>42</v>
      </c>
      <c r="DD32" s="411">
        <v>55</v>
      </c>
      <c r="DE32" s="411">
        <v>0</v>
      </c>
      <c r="DF32" s="411">
        <v>288536</v>
      </c>
      <c r="DG32" s="411">
        <v>11330</v>
      </c>
      <c r="DH32" s="411">
        <v>0</v>
      </c>
      <c r="DI32" s="411">
        <v>0</v>
      </c>
      <c r="DJ32" s="411">
        <v>104</v>
      </c>
      <c r="DK32" s="411">
        <v>1</v>
      </c>
      <c r="DL32" s="414">
        <v>1</v>
      </c>
      <c r="DM32" s="411">
        <v>0</v>
      </c>
      <c r="DN32" s="412">
        <v>11436</v>
      </c>
      <c r="DO32" s="480"/>
      <c r="DP32" s="481"/>
      <c r="DQ32" s="505" t="s">
        <v>188</v>
      </c>
      <c r="DR32" s="411">
        <v>34</v>
      </c>
      <c r="DS32" s="411">
        <v>0</v>
      </c>
      <c r="DT32" s="411">
        <v>0</v>
      </c>
      <c r="DU32" s="411">
        <v>782</v>
      </c>
      <c r="DV32" s="411">
        <v>0</v>
      </c>
      <c r="DW32" s="411">
        <v>816</v>
      </c>
      <c r="DX32" s="411">
        <v>0</v>
      </c>
      <c r="DY32" s="411">
        <v>1</v>
      </c>
      <c r="DZ32" s="411">
        <v>1</v>
      </c>
      <c r="EA32" s="411">
        <v>16</v>
      </c>
      <c r="EB32" s="411">
        <v>0</v>
      </c>
      <c r="EC32" s="411">
        <v>10602</v>
      </c>
      <c r="ED32" s="411">
        <v>0</v>
      </c>
      <c r="EE32" s="412">
        <v>10602</v>
      </c>
      <c r="EF32" s="480"/>
      <c r="EG32" s="481"/>
      <c r="EH32" s="506" t="s">
        <v>188</v>
      </c>
      <c r="EI32" s="411">
        <v>23</v>
      </c>
      <c r="EJ32" s="411">
        <v>0</v>
      </c>
      <c r="EK32" s="411">
        <v>23</v>
      </c>
      <c r="EL32" s="411">
        <v>366112</v>
      </c>
      <c r="EM32" s="411">
        <v>0</v>
      </c>
      <c r="EN32" s="411">
        <v>0</v>
      </c>
      <c r="EO32" s="411">
        <v>0</v>
      </c>
      <c r="EP32" s="411">
        <v>0</v>
      </c>
      <c r="EQ32" s="411">
        <v>0</v>
      </c>
      <c r="ER32" s="411">
        <v>0</v>
      </c>
      <c r="ES32" s="411">
        <v>366112</v>
      </c>
      <c r="ET32" s="411">
        <v>54224</v>
      </c>
      <c r="EU32" s="411">
        <v>311888</v>
      </c>
      <c r="EV32" s="411">
        <v>0</v>
      </c>
      <c r="EW32" s="412">
        <v>0</v>
      </c>
      <c r="EX32" s="481"/>
      <c r="EY32" s="505" t="s">
        <v>188</v>
      </c>
      <c r="EZ32" s="411">
        <v>0</v>
      </c>
      <c r="FA32" s="411">
        <v>0</v>
      </c>
      <c r="FB32" s="411">
        <v>0</v>
      </c>
      <c r="FC32" s="411">
        <v>0</v>
      </c>
      <c r="FD32" s="411">
        <v>311888</v>
      </c>
      <c r="FE32" s="411">
        <v>12474</v>
      </c>
      <c r="FF32" s="411">
        <v>0</v>
      </c>
      <c r="FG32" s="411">
        <v>0</v>
      </c>
      <c r="FH32" s="411">
        <v>0</v>
      </c>
      <c r="FI32" s="411">
        <v>0</v>
      </c>
      <c r="FJ32" s="414">
        <v>0</v>
      </c>
      <c r="FK32" s="411">
        <v>0</v>
      </c>
      <c r="FL32" s="412">
        <v>12474</v>
      </c>
      <c r="FM32" s="481"/>
      <c r="FN32" s="505" t="s">
        <v>188</v>
      </c>
      <c r="FO32" s="411">
        <v>23</v>
      </c>
      <c r="FP32" s="411">
        <v>2</v>
      </c>
      <c r="FQ32" s="411">
        <v>0</v>
      </c>
      <c r="FR32" s="411">
        <v>778</v>
      </c>
      <c r="FS32" s="411">
        <v>0</v>
      </c>
      <c r="FT32" s="411">
        <v>803</v>
      </c>
      <c r="FU32" s="411">
        <v>0</v>
      </c>
      <c r="FV32" s="411">
        <v>0</v>
      </c>
      <c r="FW32" s="411">
        <v>0</v>
      </c>
      <c r="FX32" s="411">
        <v>24</v>
      </c>
      <c r="FY32" s="411">
        <v>0</v>
      </c>
      <c r="FZ32" s="411">
        <v>11647</v>
      </c>
      <c r="GA32" s="411">
        <v>0</v>
      </c>
      <c r="GB32" s="412">
        <v>11647</v>
      </c>
      <c r="GC32" s="480"/>
      <c r="GD32" s="481"/>
      <c r="GE32" s="506" t="s">
        <v>188</v>
      </c>
      <c r="GF32" s="411">
        <v>4</v>
      </c>
      <c r="GG32" s="411">
        <v>0</v>
      </c>
      <c r="GH32" s="411">
        <v>4</v>
      </c>
      <c r="GI32" s="411">
        <v>108797</v>
      </c>
      <c r="GJ32" s="411">
        <v>0</v>
      </c>
      <c r="GK32" s="411">
        <v>0</v>
      </c>
      <c r="GL32" s="411">
        <v>0</v>
      </c>
      <c r="GM32" s="411">
        <v>0</v>
      </c>
      <c r="GN32" s="411">
        <v>0</v>
      </c>
      <c r="GO32" s="411">
        <v>0</v>
      </c>
      <c r="GP32" s="411">
        <v>108797</v>
      </c>
      <c r="GQ32" s="411">
        <v>11697</v>
      </c>
      <c r="GR32" s="411">
        <v>97100</v>
      </c>
      <c r="GS32" s="411">
        <v>0</v>
      </c>
      <c r="GT32" s="412">
        <v>0</v>
      </c>
      <c r="GU32" s="481"/>
      <c r="GV32" s="505" t="s">
        <v>188</v>
      </c>
      <c r="GW32" s="411">
        <v>0</v>
      </c>
      <c r="GX32" s="411">
        <v>0</v>
      </c>
      <c r="GY32" s="411">
        <v>0</v>
      </c>
      <c r="GZ32" s="411">
        <v>0</v>
      </c>
      <c r="HA32" s="411">
        <v>97100</v>
      </c>
      <c r="HB32" s="411">
        <v>3884</v>
      </c>
      <c r="HC32" s="411">
        <v>0</v>
      </c>
      <c r="HD32" s="411">
        <v>0</v>
      </c>
      <c r="HE32" s="411">
        <v>0</v>
      </c>
      <c r="HF32" s="411">
        <v>0</v>
      </c>
      <c r="HG32" s="414">
        <v>0</v>
      </c>
      <c r="HH32" s="411">
        <v>0</v>
      </c>
      <c r="HI32" s="412">
        <v>3884</v>
      </c>
      <c r="HJ32" s="481"/>
      <c r="HK32" s="505" t="s">
        <v>188</v>
      </c>
      <c r="HL32" s="411">
        <v>1</v>
      </c>
      <c r="HM32" s="411">
        <v>12</v>
      </c>
      <c r="HN32" s="411">
        <v>0</v>
      </c>
      <c r="HO32" s="411">
        <v>156</v>
      </c>
      <c r="HP32" s="411">
        <v>0</v>
      </c>
      <c r="HQ32" s="411">
        <v>169</v>
      </c>
      <c r="HR32" s="411">
        <v>0</v>
      </c>
      <c r="HS32" s="411">
        <v>5</v>
      </c>
      <c r="HT32" s="411">
        <v>192</v>
      </c>
      <c r="HU32" s="411">
        <v>0</v>
      </c>
      <c r="HV32" s="411">
        <v>0</v>
      </c>
      <c r="HW32" s="411">
        <v>3518</v>
      </c>
      <c r="HX32" s="411">
        <v>0</v>
      </c>
      <c r="HY32" s="412">
        <v>3518</v>
      </c>
      <c r="HZ32" s="480"/>
      <c r="IA32" s="481"/>
      <c r="IB32" s="506" t="s">
        <v>188</v>
      </c>
      <c r="IC32" s="411">
        <v>0</v>
      </c>
      <c r="ID32" s="411">
        <v>0</v>
      </c>
      <c r="IE32" s="411">
        <v>0</v>
      </c>
      <c r="IF32" s="411">
        <v>0</v>
      </c>
      <c r="IG32" s="411">
        <v>0</v>
      </c>
      <c r="IH32" s="411">
        <v>0</v>
      </c>
      <c r="II32" s="411">
        <v>0</v>
      </c>
      <c r="IJ32" s="411">
        <v>0</v>
      </c>
      <c r="IK32" s="411">
        <v>0</v>
      </c>
      <c r="IL32" s="411">
        <v>0</v>
      </c>
      <c r="IM32" s="411">
        <v>0</v>
      </c>
      <c r="IN32" s="411">
        <v>0</v>
      </c>
      <c r="IO32" s="411">
        <v>0</v>
      </c>
      <c r="IP32" s="411">
        <v>0</v>
      </c>
      <c r="IQ32" s="412">
        <v>0</v>
      </c>
      <c r="IR32" s="481"/>
      <c r="IS32" s="505" t="s">
        <v>188</v>
      </c>
      <c r="IT32" s="411">
        <v>0</v>
      </c>
      <c r="IU32" s="411">
        <v>0</v>
      </c>
      <c r="IV32" s="411">
        <v>0</v>
      </c>
      <c r="IW32" s="411">
        <v>0</v>
      </c>
      <c r="IX32" s="411">
        <v>0</v>
      </c>
      <c r="IY32" s="411">
        <v>0</v>
      </c>
      <c r="IZ32" s="411">
        <v>0</v>
      </c>
      <c r="JA32" s="411">
        <v>0</v>
      </c>
      <c r="JB32" s="411">
        <v>0</v>
      </c>
      <c r="JC32" s="411">
        <v>0</v>
      </c>
      <c r="JD32" s="414">
        <v>0</v>
      </c>
      <c r="JE32" s="411">
        <v>0</v>
      </c>
      <c r="JF32" s="412">
        <v>0</v>
      </c>
      <c r="JG32" s="481"/>
      <c r="JH32" s="505" t="s">
        <v>188</v>
      </c>
      <c r="JI32" s="411">
        <v>0</v>
      </c>
      <c r="JJ32" s="411">
        <v>0</v>
      </c>
      <c r="JK32" s="411">
        <v>0</v>
      </c>
      <c r="JL32" s="411">
        <v>0</v>
      </c>
      <c r="JM32" s="411">
        <v>0</v>
      </c>
      <c r="JN32" s="411">
        <v>0</v>
      </c>
      <c r="JO32" s="411">
        <v>0</v>
      </c>
      <c r="JP32" s="411">
        <v>0</v>
      </c>
      <c r="JQ32" s="411">
        <v>0</v>
      </c>
      <c r="JR32" s="411">
        <v>0</v>
      </c>
      <c r="JS32" s="411">
        <v>0</v>
      </c>
      <c r="JT32" s="411">
        <v>0</v>
      </c>
      <c r="JU32" s="411">
        <v>0</v>
      </c>
      <c r="JV32" s="412">
        <v>0</v>
      </c>
      <c r="JW32" s="480">
        <v>0</v>
      </c>
      <c r="JX32" s="481"/>
      <c r="JY32" s="506" t="s">
        <v>188</v>
      </c>
      <c r="JZ32" s="411">
        <v>2</v>
      </c>
      <c r="KA32" s="411">
        <v>0</v>
      </c>
      <c r="KB32" s="411">
        <v>2</v>
      </c>
      <c r="KC32" s="411">
        <v>1214268</v>
      </c>
      <c r="KD32" s="411">
        <v>0</v>
      </c>
      <c r="KE32" s="411">
        <v>0</v>
      </c>
      <c r="KF32" s="411">
        <v>0</v>
      </c>
      <c r="KG32" s="411">
        <v>0</v>
      </c>
      <c r="KH32" s="411">
        <v>0</v>
      </c>
      <c r="KI32" s="411">
        <v>0</v>
      </c>
      <c r="KJ32" s="411">
        <v>1214268</v>
      </c>
      <c r="KK32" s="411">
        <v>4160</v>
      </c>
      <c r="KL32" s="411">
        <v>1210108</v>
      </c>
      <c r="KM32" s="411">
        <v>0</v>
      </c>
      <c r="KN32" s="412">
        <v>0</v>
      </c>
      <c r="KO32" s="481"/>
      <c r="KP32" s="505" t="s">
        <v>188</v>
      </c>
      <c r="KQ32" s="411">
        <v>0</v>
      </c>
      <c r="KR32" s="411">
        <v>0</v>
      </c>
      <c r="KS32" s="411">
        <v>0</v>
      </c>
      <c r="KT32" s="411">
        <v>0</v>
      </c>
      <c r="KU32" s="411">
        <v>1210108</v>
      </c>
      <c r="KV32" s="411">
        <v>48404</v>
      </c>
      <c r="KW32" s="411">
        <v>0</v>
      </c>
      <c r="KX32" s="411">
        <v>0</v>
      </c>
      <c r="KY32" s="411">
        <v>0</v>
      </c>
      <c r="KZ32" s="411">
        <v>0</v>
      </c>
      <c r="LA32" s="414">
        <v>0</v>
      </c>
      <c r="LB32" s="411">
        <v>0</v>
      </c>
      <c r="LC32" s="412">
        <v>48404</v>
      </c>
      <c r="LD32" s="481"/>
      <c r="LE32" s="505" t="s">
        <v>188</v>
      </c>
      <c r="LF32" s="413">
        <v>0</v>
      </c>
      <c r="LG32" s="411">
        <v>5257</v>
      </c>
      <c r="LH32" s="411">
        <v>0</v>
      </c>
      <c r="LI32" s="411">
        <v>2</v>
      </c>
      <c r="LJ32" s="411">
        <v>0</v>
      </c>
      <c r="LK32" s="411">
        <v>5259</v>
      </c>
      <c r="LL32" s="411">
        <v>0</v>
      </c>
      <c r="LM32" s="411">
        <v>0</v>
      </c>
      <c r="LN32" s="411">
        <v>0</v>
      </c>
      <c r="LO32" s="411">
        <v>0</v>
      </c>
      <c r="LP32" s="411">
        <v>0</v>
      </c>
      <c r="LQ32" s="411">
        <v>43145</v>
      </c>
      <c r="LR32" s="411">
        <v>0</v>
      </c>
      <c r="LS32" s="414">
        <v>43145</v>
      </c>
      <c r="LT32" s="480"/>
      <c r="LU32" s="481"/>
      <c r="LV32" s="505" t="s">
        <v>188</v>
      </c>
      <c r="LW32" s="411">
        <v>3410</v>
      </c>
      <c r="LX32" s="411">
        <v>1982</v>
      </c>
      <c r="LY32" s="411">
        <v>5392</v>
      </c>
      <c r="LZ32" s="411">
        <v>15688646</v>
      </c>
      <c r="MA32" s="411">
        <v>58184</v>
      </c>
      <c r="MB32" s="411">
        <v>0</v>
      </c>
      <c r="MC32" s="411">
        <v>14695</v>
      </c>
      <c r="MD32" s="411">
        <v>50051</v>
      </c>
      <c r="ME32" s="411">
        <v>7963</v>
      </c>
      <c r="MF32" s="411">
        <v>3209</v>
      </c>
      <c r="MG32" s="411">
        <v>15822748</v>
      </c>
      <c r="MH32" s="411">
        <v>6274477</v>
      </c>
      <c r="MI32" s="411">
        <v>9420359</v>
      </c>
      <c r="MJ32" s="411">
        <v>53645</v>
      </c>
      <c r="MK32" s="414">
        <v>0</v>
      </c>
      <c r="ML32" s="480"/>
      <c r="MM32" s="481"/>
      <c r="MN32" s="505" t="s">
        <v>188</v>
      </c>
      <c r="MO32" s="411">
        <v>14334</v>
      </c>
      <c r="MP32" s="411">
        <v>48761</v>
      </c>
      <c r="MQ32" s="411">
        <v>7963</v>
      </c>
      <c r="MR32" s="411">
        <v>3209</v>
      </c>
      <c r="MS32" s="411">
        <v>9548271</v>
      </c>
      <c r="MT32" s="411">
        <v>376595</v>
      </c>
      <c r="MU32" s="411">
        <v>1072</v>
      </c>
      <c r="MV32" s="411">
        <v>0</v>
      </c>
      <c r="MW32" s="411">
        <v>287</v>
      </c>
      <c r="MX32" s="411">
        <v>975</v>
      </c>
      <c r="MY32" s="414">
        <v>159</v>
      </c>
      <c r="MZ32" s="411">
        <v>64</v>
      </c>
      <c r="NA32" s="412">
        <v>379152</v>
      </c>
      <c r="NB32" s="505" t="s">
        <v>188</v>
      </c>
      <c r="NC32" s="411">
        <v>7717</v>
      </c>
      <c r="ND32" s="411">
        <v>5569</v>
      </c>
      <c r="NE32" s="411">
        <v>2555</v>
      </c>
      <c r="NF32" s="411">
        <v>7947</v>
      </c>
      <c r="NG32" s="411">
        <v>0</v>
      </c>
      <c r="NH32" s="411">
        <v>23788</v>
      </c>
      <c r="NI32" s="411">
        <v>79</v>
      </c>
      <c r="NJ32" s="411">
        <v>459</v>
      </c>
      <c r="NK32" s="411">
        <v>977</v>
      </c>
      <c r="NL32" s="411">
        <v>44</v>
      </c>
      <c r="NM32" s="411">
        <v>0</v>
      </c>
      <c r="NN32" s="411">
        <v>307256</v>
      </c>
      <c r="NO32" s="411">
        <v>46549</v>
      </c>
      <c r="NP32" s="412">
        <v>353805</v>
      </c>
    </row>
    <row r="33" spans="2:380" s="486" customFormat="1" ht="24.75" customHeight="1" x14ac:dyDescent="0.15">
      <c r="B33" s="508" t="s">
        <v>63</v>
      </c>
      <c r="C33" s="417">
        <v>165753</v>
      </c>
      <c r="D33" s="417">
        <v>40595</v>
      </c>
      <c r="E33" s="417">
        <v>206348</v>
      </c>
      <c r="F33" s="417">
        <v>14062</v>
      </c>
      <c r="G33" s="417">
        <v>691</v>
      </c>
      <c r="H33" s="417">
        <v>0</v>
      </c>
      <c r="I33" s="417">
        <v>7602</v>
      </c>
      <c r="J33" s="417">
        <v>8293</v>
      </c>
      <c r="K33" s="417">
        <v>0</v>
      </c>
      <c r="L33" s="417">
        <v>3945</v>
      </c>
      <c r="M33" s="423">
        <v>26300</v>
      </c>
      <c r="N33" s="480"/>
      <c r="O33" s="481"/>
      <c r="P33" s="508" t="s">
        <v>63</v>
      </c>
      <c r="Q33" s="417">
        <v>2</v>
      </c>
      <c r="R33" s="417">
        <v>6659</v>
      </c>
      <c r="S33" s="417">
        <v>6661</v>
      </c>
      <c r="T33" s="417">
        <v>0</v>
      </c>
      <c r="U33" s="417">
        <v>0</v>
      </c>
      <c r="V33" s="417">
        <v>0</v>
      </c>
      <c r="W33" s="417">
        <v>0</v>
      </c>
      <c r="X33" s="417">
        <v>0</v>
      </c>
      <c r="Y33" s="417">
        <v>2002</v>
      </c>
      <c r="Z33" s="425">
        <v>34963</v>
      </c>
      <c r="AA33" s="480"/>
      <c r="AB33" s="481"/>
      <c r="AC33" s="508" t="s">
        <v>63</v>
      </c>
      <c r="AD33" s="417">
        <v>3726</v>
      </c>
      <c r="AE33" s="417">
        <v>0</v>
      </c>
      <c r="AF33" s="417">
        <v>3726</v>
      </c>
      <c r="AG33" s="417">
        <v>31237</v>
      </c>
      <c r="AH33" s="417">
        <v>5</v>
      </c>
      <c r="AI33" s="425">
        <v>0</v>
      </c>
      <c r="AJ33" s="480"/>
      <c r="AK33" s="481"/>
      <c r="AL33" s="509" t="s">
        <v>63</v>
      </c>
      <c r="AM33" s="417">
        <v>474</v>
      </c>
      <c r="AN33" s="417">
        <v>328</v>
      </c>
      <c r="AO33" s="417">
        <v>802</v>
      </c>
      <c r="AP33" s="417">
        <v>2005637</v>
      </c>
      <c r="AQ33" s="417">
        <v>6906</v>
      </c>
      <c r="AR33" s="417">
        <v>0</v>
      </c>
      <c r="AS33" s="417">
        <v>0</v>
      </c>
      <c r="AT33" s="417">
        <v>3042</v>
      </c>
      <c r="AU33" s="417">
        <v>128</v>
      </c>
      <c r="AV33" s="417">
        <v>0</v>
      </c>
      <c r="AW33" s="417">
        <v>2015713</v>
      </c>
      <c r="AX33" s="417">
        <v>918646</v>
      </c>
      <c r="AY33" s="417">
        <v>1087472</v>
      </c>
      <c r="AZ33" s="417">
        <v>6425</v>
      </c>
      <c r="BA33" s="423">
        <v>0</v>
      </c>
      <c r="BB33" s="481"/>
      <c r="BC33" s="509" t="s">
        <v>63</v>
      </c>
      <c r="BD33" s="417">
        <v>0</v>
      </c>
      <c r="BE33" s="417">
        <v>3042</v>
      </c>
      <c r="BF33" s="417">
        <v>128</v>
      </c>
      <c r="BG33" s="417">
        <v>0</v>
      </c>
      <c r="BH33" s="417">
        <v>1097067</v>
      </c>
      <c r="BI33" s="417">
        <v>43467</v>
      </c>
      <c r="BJ33" s="417">
        <v>128</v>
      </c>
      <c r="BK33" s="417">
        <v>0</v>
      </c>
      <c r="BL33" s="417">
        <v>0</v>
      </c>
      <c r="BM33" s="417">
        <v>61</v>
      </c>
      <c r="BN33" s="425">
        <v>2</v>
      </c>
      <c r="BO33" s="417">
        <v>0</v>
      </c>
      <c r="BP33" s="423">
        <v>43658</v>
      </c>
      <c r="BQ33" s="480"/>
      <c r="BR33" s="481"/>
      <c r="BS33" s="509" t="s">
        <v>63</v>
      </c>
      <c r="BT33" s="417">
        <v>1192</v>
      </c>
      <c r="BU33" s="417">
        <v>263</v>
      </c>
      <c r="BV33" s="417">
        <v>146</v>
      </c>
      <c r="BW33" s="417">
        <v>921</v>
      </c>
      <c r="BX33" s="417">
        <v>0</v>
      </c>
      <c r="BY33" s="417">
        <v>2522</v>
      </c>
      <c r="BZ33" s="417">
        <v>0</v>
      </c>
      <c r="CA33" s="417">
        <v>286</v>
      </c>
      <c r="CB33" s="417">
        <v>37</v>
      </c>
      <c r="CC33" s="417">
        <v>0</v>
      </c>
      <c r="CD33" s="417">
        <v>0</v>
      </c>
      <c r="CE33" s="417">
        <v>33169</v>
      </c>
      <c r="CF33" s="417">
        <v>7644</v>
      </c>
      <c r="CG33" s="425">
        <v>40813</v>
      </c>
      <c r="CH33" s="480"/>
      <c r="CI33" s="481"/>
      <c r="CJ33" s="509" t="s">
        <v>63</v>
      </c>
      <c r="CK33" s="417">
        <v>3</v>
      </c>
      <c r="CL33" s="417">
        <v>0</v>
      </c>
      <c r="CM33" s="417">
        <v>3</v>
      </c>
      <c r="CN33" s="417">
        <v>28410</v>
      </c>
      <c r="CO33" s="417">
        <v>0</v>
      </c>
      <c r="CP33" s="417">
        <v>0</v>
      </c>
      <c r="CQ33" s="417">
        <v>0</v>
      </c>
      <c r="CR33" s="417">
        <v>0</v>
      </c>
      <c r="CS33" s="417">
        <v>0</v>
      </c>
      <c r="CT33" s="417">
        <v>0</v>
      </c>
      <c r="CU33" s="510">
        <v>28410</v>
      </c>
      <c r="CV33" s="417">
        <v>4490</v>
      </c>
      <c r="CW33" s="417">
        <v>23920</v>
      </c>
      <c r="CX33" s="417">
        <v>0</v>
      </c>
      <c r="CY33" s="423">
        <v>0</v>
      </c>
      <c r="CZ33" s="481"/>
      <c r="DA33" s="509" t="s">
        <v>63</v>
      </c>
      <c r="DB33" s="417">
        <v>0</v>
      </c>
      <c r="DC33" s="417">
        <v>0</v>
      </c>
      <c r="DD33" s="417">
        <v>0</v>
      </c>
      <c r="DE33" s="417">
        <v>0</v>
      </c>
      <c r="DF33" s="417">
        <v>23920</v>
      </c>
      <c r="DG33" s="417">
        <v>957</v>
      </c>
      <c r="DH33" s="417">
        <v>0</v>
      </c>
      <c r="DI33" s="417">
        <v>0</v>
      </c>
      <c r="DJ33" s="417">
        <v>0</v>
      </c>
      <c r="DK33" s="417">
        <v>0</v>
      </c>
      <c r="DL33" s="425">
        <v>0</v>
      </c>
      <c r="DM33" s="417">
        <v>0</v>
      </c>
      <c r="DN33" s="423">
        <v>957</v>
      </c>
      <c r="DO33" s="480"/>
      <c r="DP33" s="481"/>
      <c r="DQ33" s="508" t="s">
        <v>63</v>
      </c>
      <c r="DR33" s="417">
        <v>3</v>
      </c>
      <c r="DS33" s="417">
        <v>0</v>
      </c>
      <c r="DT33" s="417">
        <v>0</v>
      </c>
      <c r="DU33" s="417">
        <v>0</v>
      </c>
      <c r="DV33" s="417">
        <v>0</v>
      </c>
      <c r="DW33" s="417">
        <v>3</v>
      </c>
      <c r="DX33" s="417">
        <v>0</v>
      </c>
      <c r="DY33" s="417">
        <v>0</v>
      </c>
      <c r="DZ33" s="417">
        <v>0</v>
      </c>
      <c r="EA33" s="417">
        <v>0</v>
      </c>
      <c r="EB33" s="417">
        <v>0</v>
      </c>
      <c r="EC33" s="417">
        <v>954</v>
      </c>
      <c r="ED33" s="417">
        <v>0</v>
      </c>
      <c r="EE33" s="423">
        <v>954</v>
      </c>
      <c r="EF33" s="480"/>
      <c r="EG33" s="481"/>
      <c r="EH33" s="509" t="s">
        <v>63</v>
      </c>
      <c r="EI33" s="417">
        <v>2</v>
      </c>
      <c r="EJ33" s="417">
        <v>0</v>
      </c>
      <c r="EK33" s="417">
        <v>2</v>
      </c>
      <c r="EL33" s="417">
        <v>28883</v>
      </c>
      <c r="EM33" s="417">
        <v>0</v>
      </c>
      <c r="EN33" s="417">
        <v>0</v>
      </c>
      <c r="EO33" s="417">
        <v>0</v>
      </c>
      <c r="EP33" s="417">
        <v>0</v>
      </c>
      <c r="EQ33" s="417">
        <v>0</v>
      </c>
      <c r="ER33" s="417">
        <v>0</v>
      </c>
      <c r="ES33" s="417">
        <v>28883</v>
      </c>
      <c r="ET33" s="417">
        <v>4488</v>
      </c>
      <c r="EU33" s="417">
        <v>24395</v>
      </c>
      <c r="EV33" s="417">
        <v>0</v>
      </c>
      <c r="EW33" s="423">
        <v>0</v>
      </c>
      <c r="EX33" s="481"/>
      <c r="EY33" s="508" t="s">
        <v>63</v>
      </c>
      <c r="EZ33" s="417">
        <v>0</v>
      </c>
      <c r="FA33" s="417">
        <v>0</v>
      </c>
      <c r="FB33" s="417">
        <v>0</v>
      </c>
      <c r="FC33" s="417">
        <v>0</v>
      </c>
      <c r="FD33" s="417">
        <v>24395</v>
      </c>
      <c r="FE33" s="417">
        <v>976</v>
      </c>
      <c r="FF33" s="417">
        <v>0</v>
      </c>
      <c r="FG33" s="417">
        <v>0</v>
      </c>
      <c r="FH33" s="417">
        <v>0</v>
      </c>
      <c r="FI33" s="417">
        <v>0</v>
      </c>
      <c r="FJ33" s="425">
        <v>0</v>
      </c>
      <c r="FK33" s="417">
        <v>0</v>
      </c>
      <c r="FL33" s="423">
        <v>976</v>
      </c>
      <c r="FM33" s="481"/>
      <c r="FN33" s="508" t="s">
        <v>63</v>
      </c>
      <c r="FO33" s="417">
        <v>2</v>
      </c>
      <c r="FP33" s="417">
        <v>1</v>
      </c>
      <c r="FQ33" s="417">
        <v>0</v>
      </c>
      <c r="FR33" s="417">
        <v>29</v>
      </c>
      <c r="FS33" s="417">
        <v>0</v>
      </c>
      <c r="FT33" s="417">
        <v>32</v>
      </c>
      <c r="FU33" s="417">
        <v>0</v>
      </c>
      <c r="FV33" s="417">
        <v>0</v>
      </c>
      <c r="FW33" s="417">
        <v>0</v>
      </c>
      <c r="FX33" s="417">
        <v>0</v>
      </c>
      <c r="FY33" s="417">
        <v>0</v>
      </c>
      <c r="FZ33" s="417">
        <v>944</v>
      </c>
      <c r="GA33" s="417">
        <v>0</v>
      </c>
      <c r="GB33" s="423">
        <v>944</v>
      </c>
      <c r="GC33" s="480"/>
      <c r="GD33" s="481"/>
      <c r="GE33" s="509" t="s">
        <v>63</v>
      </c>
      <c r="GF33" s="417">
        <v>2</v>
      </c>
      <c r="GG33" s="417">
        <v>0</v>
      </c>
      <c r="GH33" s="417">
        <v>2</v>
      </c>
      <c r="GI33" s="417">
        <v>50690</v>
      </c>
      <c r="GJ33" s="417">
        <v>0</v>
      </c>
      <c r="GK33" s="417">
        <v>0</v>
      </c>
      <c r="GL33" s="417">
        <v>0</v>
      </c>
      <c r="GM33" s="417">
        <v>0</v>
      </c>
      <c r="GN33" s="417">
        <v>0</v>
      </c>
      <c r="GO33" s="417">
        <v>0</v>
      </c>
      <c r="GP33" s="417">
        <v>50690</v>
      </c>
      <c r="GQ33" s="417">
        <v>4986</v>
      </c>
      <c r="GR33" s="417">
        <v>45704</v>
      </c>
      <c r="GS33" s="417">
        <v>0</v>
      </c>
      <c r="GT33" s="423">
        <v>0</v>
      </c>
      <c r="GU33" s="481"/>
      <c r="GV33" s="508" t="s">
        <v>63</v>
      </c>
      <c r="GW33" s="417">
        <v>0</v>
      </c>
      <c r="GX33" s="417">
        <v>0</v>
      </c>
      <c r="GY33" s="417">
        <v>0</v>
      </c>
      <c r="GZ33" s="417">
        <v>0</v>
      </c>
      <c r="HA33" s="417">
        <v>45704</v>
      </c>
      <c r="HB33" s="417">
        <v>1828</v>
      </c>
      <c r="HC33" s="417">
        <v>0</v>
      </c>
      <c r="HD33" s="417">
        <v>0</v>
      </c>
      <c r="HE33" s="417">
        <v>0</v>
      </c>
      <c r="HF33" s="417">
        <v>0</v>
      </c>
      <c r="HG33" s="425">
        <v>0</v>
      </c>
      <c r="HH33" s="417">
        <v>0</v>
      </c>
      <c r="HI33" s="423">
        <v>1828</v>
      </c>
      <c r="HJ33" s="481"/>
      <c r="HK33" s="508" t="s">
        <v>63</v>
      </c>
      <c r="HL33" s="417">
        <v>1</v>
      </c>
      <c r="HM33" s="417">
        <v>0</v>
      </c>
      <c r="HN33" s="417">
        <v>0</v>
      </c>
      <c r="HO33" s="417">
        <v>132</v>
      </c>
      <c r="HP33" s="417">
        <v>0</v>
      </c>
      <c r="HQ33" s="417">
        <v>133</v>
      </c>
      <c r="HR33" s="417">
        <v>0</v>
      </c>
      <c r="HS33" s="417">
        <v>4</v>
      </c>
      <c r="HT33" s="417">
        <v>0</v>
      </c>
      <c r="HU33" s="417">
        <v>0</v>
      </c>
      <c r="HV33" s="417">
        <v>0</v>
      </c>
      <c r="HW33" s="417">
        <v>1691</v>
      </c>
      <c r="HX33" s="417">
        <v>0</v>
      </c>
      <c r="HY33" s="423">
        <v>1691</v>
      </c>
      <c r="HZ33" s="480"/>
      <c r="IA33" s="481"/>
      <c r="IB33" s="509" t="s">
        <v>63</v>
      </c>
      <c r="IC33" s="417">
        <v>0</v>
      </c>
      <c r="ID33" s="417">
        <v>0</v>
      </c>
      <c r="IE33" s="417">
        <v>0</v>
      </c>
      <c r="IF33" s="417">
        <v>0</v>
      </c>
      <c r="IG33" s="417">
        <v>0</v>
      </c>
      <c r="IH33" s="417">
        <v>0</v>
      </c>
      <c r="II33" s="417">
        <v>0</v>
      </c>
      <c r="IJ33" s="417">
        <v>0</v>
      </c>
      <c r="IK33" s="417">
        <v>0</v>
      </c>
      <c r="IL33" s="417">
        <v>0</v>
      </c>
      <c r="IM33" s="417">
        <v>0</v>
      </c>
      <c r="IN33" s="417">
        <v>0</v>
      </c>
      <c r="IO33" s="417">
        <v>0</v>
      </c>
      <c r="IP33" s="417">
        <v>0</v>
      </c>
      <c r="IQ33" s="423">
        <v>0</v>
      </c>
      <c r="IR33" s="481"/>
      <c r="IS33" s="508" t="s">
        <v>63</v>
      </c>
      <c r="IT33" s="417">
        <v>0</v>
      </c>
      <c r="IU33" s="417">
        <v>0</v>
      </c>
      <c r="IV33" s="417">
        <v>0</v>
      </c>
      <c r="IW33" s="417">
        <v>0</v>
      </c>
      <c r="IX33" s="417">
        <v>0</v>
      </c>
      <c r="IY33" s="417">
        <v>0</v>
      </c>
      <c r="IZ33" s="417">
        <v>0</v>
      </c>
      <c r="JA33" s="417">
        <v>0</v>
      </c>
      <c r="JB33" s="417">
        <v>0</v>
      </c>
      <c r="JC33" s="417">
        <v>0</v>
      </c>
      <c r="JD33" s="425">
        <v>0</v>
      </c>
      <c r="JE33" s="417">
        <v>0</v>
      </c>
      <c r="JF33" s="423">
        <v>0</v>
      </c>
      <c r="JG33" s="481"/>
      <c r="JH33" s="508" t="s">
        <v>63</v>
      </c>
      <c r="JI33" s="417">
        <v>0</v>
      </c>
      <c r="JJ33" s="417">
        <v>0</v>
      </c>
      <c r="JK33" s="417">
        <v>0</v>
      </c>
      <c r="JL33" s="417">
        <v>0</v>
      </c>
      <c r="JM33" s="417">
        <v>0</v>
      </c>
      <c r="JN33" s="417">
        <v>0</v>
      </c>
      <c r="JO33" s="417">
        <v>0</v>
      </c>
      <c r="JP33" s="417">
        <v>0</v>
      </c>
      <c r="JQ33" s="417">
        <v>0</v>
      </c>
      <c r="JR33" s="417">
        <v>0</v>
      </c>
      <c r="JS33" s="417">
        <v>0</v>
      </c>
      <c r="JT33" s="417">
        <v>0</v>
      </c>
      <c r="JU33" s="417">
        <v>0</v>
      </c>
      <c r="JV33" s="423">
        <v>0</v>
      </c>
      <c r="JW33" s="480">
        <v>0</v>
      </c>
      <c r="JX33" s="481"/>
      <c r="JY33" s="509" t="s">
        <v>63</v>
      </c>
      <c r="JZ33" s="417">
        <v>0</v>
      </c>
      <c r="KA33" s="417">
        <v>0</v>
      </c>
      <c r="KB33" s="417">
        <v>0</v>
      </c>
      <c r="KC33" s="417">
        <v>0</v>
      </c>
      <c r="KD33" s="417">
        <v>0</v>
      </c>
      <c r="KE33" s="417">
        <v>0</v>
      </c>
      <c r="KF33" s="417">
        <v>0</v>
      </c>
      <c r="KG33" s="417">
        <v>0</v>
      </c>
      <c r="KH33" s="417">
        <v>0</v>
      </c>
      <c r="KI33" s="417">
        <v>0</v>
      </c>
      <c r="KJ33" s="417">
        <v>0</v>
      </c>
      <c r="KK33" s="417">
        <v>0</v>
      </c>
      <c r="KL33" s="417">
        <v>0</v>
      </c>
      <c r="KM33" s="417">
        <v>0</v>
      </c>
      <c r="KN33" s="423">
        <v>0</v>
      </c>
      <c r="KO33" s="481"/>
      <c r="KP33" s="508" t="s">
        <v>63</v>
      </c>
      <c r="KQ33" s="417">
        <v>0</v>
      </c>
      <c r="KR33" s="417">
        <v>0</v>
      </c>
      <c r="KS33" s="417">
        <v>0</v>
      </c>
      <c r="KT33" s="417">
        <v>0</v>
      </c>
      <c r="KU33" s="417">
        <v>0</v>
      </c>
      <c r="KV33" s="417">
        <v>0</v>
      </c>
      <c r="KW33" s="417">
        <v>0</v>
      </c>
      <c r="KX33" s="417">
        <v>0</v>
      </c>
      <c r="KY33" s="417">
        <v>0</v>
      </c>
      <c r="KZ33" s="417">
        <v>0</v>
      </c>
      <c r="LA33" s="425">
        <v>0</v>
      </c>
      <c r="LB33" s="417">
        <v>0</v>
      </c>
      <c r="LC33" s="423">
        <v>0</v>
      </c>
      <c r="LD33" s="481"/>
      <c r="LE33" s="508" t="s">
        <v>63</v>
      </c>
      <c r="LF33" s="424">
        <v>0</v>
      </c>
      <c r="LG33" s="417">
        <v>0</v>
      </c>
      <c r="LH33" s="417">
        <v>0</v>
      </c>
      <c r="LI33" s="417">
        <v>0</v>
      </c>
      <c r="LJ33" s="417">
        <v>0</v>
      </c>
      <c r="LK33" s="417">
        <v>0</v>
      </c>
      <c r="LL33" s="417">
        <v>0</v>
      </c>
      <c r="LM33" s="417">
        <v>0</v>
      </c>
      <c r="LN33" s="417">
        <v>0</v>
      </c>
      <c r="LO33" s="417">
        <v>0</v>
      </c>
      <c r="LP33" s="417">
        <v>0</v>
      </c>
      <c r="LQ33" s="417">
        <v>0</v>
      </c>
      <c r="LR33" s="417">
        <v>0</v>
      </c>
      <c r="LS33" s="425">
        <v>0</v>
      </c>
      <c r="LT33" s="480"/>
      <c r="LU33" s="481"/>
      <c r="LV33" s="508" t="s">
        <v>63</v>
      </c>
      <c r="LW33" s="417">
        <v>481</v>
      </c>
      <c r="LX33" s="417">
        <v>328</v>
      </c>
      <c r="LY33" s="417">
        <v>809</v>
      </c>
      <c r="LZ33" s="417">
        <v>2113620</v>
      </c>
      <c r="MA33" s="417">
        <v>6906</v>
      </c>
      <c r="MB33" s="417">
        <v>0</v>
      </c>
      <c r="MC33" s="417">
        <v>0</v>
      </c>
      <c r="MD33" s="417">
        <v>3042</v>
      </c>
      <c r="ME33" s="417">
        <v>128</v>
      </c>
      <c r="MF33" s="417">
        <v>0</v>
      </c>
      <c r="MG33" s="417">
        <v>2123696</v>
      </c>
      <c r="MH33" s="417">
        <v>932610</v>
      </c>
      <c r="MI33" s="417">
        <v>1181491</v>
      </c>
      <c r="MJ33" s="417">
        <v>6425</v>
      </c>
      <c r="MK33" s="425">
        <v>0</v>
      </c>
      <c r="ML33" s="480"/>
      <c r="MM33" s="481"/>
      <c r="MN33" s="508" t="s">
        <v>63</v>
      </c>
      <c r="MO33" s="417">
        <v>0</v>
      </c>
      <c r="MP33" s="417">
        <v>3042</v>
      </c>
      <c r="MQ33" s="417">
        <v>128</v>
      </c>
      <c r="MR33" s="417">
        <v>0</v>
      </c>
      <c r="MS33" s="417">
        <v>1191086</v>
      </c>
      <c r="MT33" s="417">
        <v>47228</v>
      </c>
      <c r="MU33" s="417">
        <v>128</v>
      </c>
      <c r="MV33" s="417">
        <v>0</v>
      </c>
      <c r="MW33" s="417">
        <v>0</v>
      </c>
      <c r="MX33" s="417">
        <v>61</v>
      </c>
      <c r="MY33" s="425">
        <v>2</v>
      </c>
      <c r="MZ33" s="417">
        <v>0</v>
      </c>
      <c r="NA33" s="423">
        <v>47419</v>
      </c>
      <c r="NB33" s="508" t="s">
        <v>63</v>
      </c>
      <c r="NC33" s="417">
        <v>1198</v>
      </c>
      <c r="ND33" s="417">
        <v>264</v>
      </c>
      <c r="NE33" s="417">
        <v>146</v>
      </c>
      <c r="NF33" s="417">
        <v>1082</v>
      </c>
      <c r="NG33" s="417">
        <v>0</v>
      </c>
      <c r="NH33" s="417">
        <v>2690</v>
      </c>
      <c r="NI33" s="417">
        <v>0</v>
      </c>
      <c r="NJ33" s="417">
        <v>290</v>
      </c>
      <c r="NK33" s="417">
        <v>37</v>
      </c>
      <c r="NL33" s="417">
        <v>0</v>
      </c>
      <c r="NM33" s="417">
        <v>0</v>
      </c>
      <c r="NN33" s="417">
        <v>36758</v>
      </c>
      <c r="NO33" s="417">
        <v>7644</v>
      </c>
      <c r="NP33" s="423">
        <v>44402</v>
      </c>
    </row>
    <row r="34" spans="2:380" s="486" customFormat="1" ht="24.75" customHeight="1" thickBot="1" x14ac:dyDescent="0.2">
      <c r="B34" s="479" t="s">
        <v>189</v>
      </c>
      <c r="C34" s="428">
        <v>1820240</v>
      </c>
      <c r="D34" s="428">
        <v>471812</v>
      </c>
      <c r="E34" s="428">
        <v>2292052</v>
      </c>
      <c r="F34" s="428">
        <v>31651</v>
      </c>
      <c r="G34" s="428">
        <v>1062</v>
      </c>
      <c r="H34" s="428">
        <v>0</v>
      </c>
      <c r="I34" s="428">
        <v>15709</v>
      </c>
      <c r="J34" s="428">
        <v>16771</v>
      </c>
      <c r="K34" s="428">
        <v>560</v>
      </c>
      <c r="L34" s="428">
        <v>9340</v>
      </c>
      <c r="M34" s="374">
        <v>58322</v>
      </c>
      <c r="N34" s="480"/>
      <c r="O34" s="481"/>
      <c r="P34" s="479" t="s">
        <v>189</v>
      </c>
      <c r="Q34" s="428">
        <v>30</v>
      </c>
      <c r="R34" s="428">
        <v>11156</v>
      </c>
      <c r="S34" s="428">
        <v>11186</v>
      </c>
      <c r="T34" s="428">
        <v>0</v>
      </c>
      <c r="U34" s="428">
        <v>0</v>
      </c>
      <c r="V34" s="428">
        <v>0</v>
      </c>
      <c r="W34" s="428">
        <v>0</v>
      </c>
      <c r="X34" s="428">
        <v>0</v>
      </c>
      <c r="Y34" s="428">
        <v>26062</v>
      </c>
      <c r="Z34" s="375">
        <v>95570</v>
      </c>
      <c r="AA34" s="480"/>
      <c r="AB34" s="481"/>
      <c r="AC34" s="479" t="s">
        <v>189</v>
      </c>
      <c r="AD34" s="428">
        <v>29511</v>
      </c>
      <c r="AE34" s="428">
        <v>0</v>
      </c>
      <c r="AF34" s="428">
        <v>29511</v>
      </c>
      <c r="AG34" s="428">
        <v>66059</v>
      </c>
      <c r="AH34" s="428">
        <v>10</v>
      </c>
      <c r="AI34" s="375">
        <v>0</v>
      </c>
      <c r="AJ34" s="480"/>
      <c r="AK34" s="481"/>
      <c r="AL34" s="483" t="s">
        <v>189</v>
      </c>
      <c r="AM34" s="428">
        <v>5380</v>
      </c>
      <c r="AN34" s="428">
        <v>3266</v>
      </c>
      <c r="AO34" s="428">
        <v>8646</v>
      </c>
      <c r="AP34" s="428">
        <v>23057564</v>
      </c>
      <c r="AQ34" s="428">
        <v>254506</v>
      </c>
      <c r="AR34" s="428">
        <v>14544</v>
      </c>
      <c r="AS34" s="428">
        <v>13973</v>
      </c>
      <c r="AT34" s="428">
        <v>62358</v>
      </c>
      <c r="AU34" s="428">
        <v>5158</v>
      </c>
      <c r="AV34" s="428">
        <v>4105</v>
      </c>
      <c r="AW34" s="428">
        <v>23412208</v>
      </c>
      <c r="AX34" s="428">
        <v>10327496</v>
      </c>
      <c r="AY34" s="428">
        <v>12742692</v>
      </c>
      <c r="AZ34" s="428">
        <v>246723</v>
      </c>
      <c r="BA34" s="374">
        <v>12521</v>
      </c>
      <c r="BB34" s="481"/>
      <c r="BC34" s="483" t="s">
        <v>189</v>
      </c>
      <c r="BD34" s="428">
        <v>13336</v>
      </c>
      <c r="BE34" s="428">
        <v>61175</v>
      </c>
      <c r="BF34" s="428">
        <v>5158</v>
      </c>
      <c r="BG34" s="428">
        <v>3107</v>
      </c>
      <c r="BH34" s="428">
        <v>13084712</v>
      </c>
      <c r="BI34" s="428">
        <v>509351</v>
      </c>
      <c r="BJ34" s="428">
        <v>4934</v>
      </c>
      <c r="BK34" s="428">
        <v>451</v>
      </c>
      <c r="BL34" s="428">
        <v>267</v>
      </c>
      <c r="BM34" s="428">
        <v>1223</v>
      </c>
      <c r="BN34" s="375">
        <v>103</v>
      </c>
      <c r="BO34" s="428">
        <v>62</v>
      </c>
      <c r="BP34" s="374">
        <v>516391</v>
      </c>
      <c r="BQ34" s="480"/>
      <c r="BR34" s="481"/>
      <c r="BS34" s="483" t="s">
        <v>189</v>
      </c>
      <c r="BT34" s="428">
        <v>12383</v>
      </c>
      <c r="BU34" s="428">
        <v>241</v>
      </c>
      <c r="BV34" s="428">
        <v>6423</v>
      </c>
      <c r="BW34" s="428">
        <v>14102</v>
      </c>
      <c r="BX34" s="428">
        <v>0</v>
      </c>
      <c r="BY34" s="428">
        <v>33149</v>
      </c>
      <c r="BZ34" s="428">
        <v>152</v>
      </c>
      <c r="CA34" s="428">
        <v>448</v>
      </c>
      <c r="CB34" s="428">
        <v>724</v>
      </c>
      <c r="CC34" s="428">
        <v>4</v>
      </c>
      <c r="CD34" s="428">
        <v>0</v>
      </c>
      <c r="CE34" s="428">
        <v>397838</v>
      </c>
      <c r="CF34" s="428">
        <v>84076</v>
      </c>
      <c r="CG34" s="375">
        <v>481914</v>
      </c>
      <c r="CH34" s="480"/>
      <c r="CI34" s="481"/>
      <c r="CJ34" s="483" t="s">
        <v>189</v>
      </c>
      <c r="CK34" s="428">
        <v>50</v>
      </c>
      <c r="CL34" s="428">
        <v>0</v>
      </c>
      <c r="CM34" s="428">
        <v>50</v>
      </c>
      <c r="CN34" s="428">
        <v>513641</v>
      </c>
      <c r="CO34" s="428">
        <v>1202</v>
      </c>
      <c r="CP34" s="428">
        <v>0</v>
      </c>
      <c r="CQ34" s="428">
        <v>0</v>
      </c>
      <c r="CR34" s="428">
        <v>0</v>
      </c>
      <c r="CS34" s="428">
        <v>0</v>
      </c>
      <c r="CT34" s="428">
        <v>4119</v>
      </c>
      <c r="CU34" s="428">
        <v>518962</v>
      </c>
      <c r="CV34" s="428">
        <v>102761</v>
      </c>
      <c r="CW34" s="428">
        <v>410880</v>
      </c>
      <c r="CX34" s="428">
        <v>1202</v>
      </c>
      <c r="CY34" s="374">
        <v>0</v>
      </c>
      <c r="CZ34" s="481"/>
      <c r="DA34" s="483" t="s">
        <v>189</v>
      </c>
      <c r="DB34" s="428">
        <v>0</v>
      </c>
      <c r="DC34" s="428">
        <v>0</v>
      </c>
      <c r="DD34" s="428">
        <v>0</v>
      </c>
      <c r="DE34" s="428">
        <v>4119</v>
      </c>
      <c r="DF34" s="428">
        <v>416201</v>
      </c>
      <c r="DG34" s="428">
        <v>16432</v>
      </c>
      <c r="DH34" s="428">
        <v>24</v>
      </c>
      <c r="DI34" s="428">
        <v>0</v>
      </c>
      <c r="DJ34" s="428">
        <v>0</v>
      </c>
      <c r="DK34" s="428">
        <v>0</v>
      </c>
      <c r="DL34" s="375">
        <v>0</v>
      </c>
      <c r="DM34" s="428">
        <v>82</v>
      </c>
      <c r="DN34" s="374">
        <v>16538</v>
      </c>
      <c r="DO34" s="480"/>
      <c r="DP34" s="481"/>
      <c r="DQ34" s="479" t="s">
        <v>189</v>
      </c>
      <c r="DR34" s="428">
        <v>50</v>
      </c>
      <c r="DS34" s="428">
        <v>80</v>
      </c>
      <c r="DT34" s="428">
        <v>0</v>
      </c>
      <c r="DU34" s="428">
        <v>1050</v>
      </c>
      <c r="DV34" s="428">
        <v>0</v>
      </c>
      <c r="DW34" s="428">
        <v>1180</v>
      </c>
      <c r="DX34" s="428">
        <v>0</v>
      </c>
      <c r="DY34" s="428">
        <v>186</v>
      </c>
      <c r="DZ34" s="428">
        <v>5</v>
      </c>
      <c r="EA34" s="428">
        <v>20</v>
      </c>
      <c r="EB34" s="428">
        <v>0</v>
      </c>
      <c r="EC34" s="428">
        <v>15147</v>
      </c>
      <c r="ED34" s="428">
        <v>0</v>
      </c>
      <c r="EE34" s="374">
        <v>15147</v>
      </c>
      <c r="EF34" s="480"/>
      <c r="EG34" s="481"/>
      <c r="EH34" s="483" t="s">
        <v>189</v>
      </c>
      <c r="EI34" s="428">
        <v>43</v>
      </c>
      <c r="EJ34" s="428">
        <v>0</v>
      </c>
      <c r="EK34" s="428">
        <v>43</v>
      </c>
      <c r="EL34" s="428">
        <v>654389</v>
      </c>
      <c r="EM34" s="428">
        <v>0</v>
      </c>
      <c r="EN34" s="428">
        <v>0</v>
      </c>
      <c r="EO34" s="428">
        <v>0</v>
      </c>
      <c r="EP34" s="428">
        <v>1584</v>
      </c>
      <c r="EQ34" s="428">
        <v>1697</v>
      </c>
      <c r="ER34" s="428">
        <v>0</v>
      </c>
      <c r="ES34" s="428">
        <v>657670</v>
      </c>
      <c r="ET34" s="428">
        <v>98236</v>
      </c>
      <c r="EU34" s="428">
        <v>556153</v>
      </c>
      <c r="EV34" s="428">
        <v>0</v>
      </c>
      <c r="EW34" s="374">
        <v>0</v>
      </c>
      <c r="EX34" s="481"/>
      <c r="EY34" s="479" t="s">
        <v>189</v>
      </c>
      <c r="EZ34" s="428">
        <v>0</v>
      </c>
      <c r="FA34" s="428">
        <v>1584</v>
      </c>
      <c r="FB34" s="428">
        <v>1697</v>
      </c>
      <c r="FC34" s="428">
        <v>0</v>
      </c>
      <c r="FD34" s="428">
        <v>559434</v>
      </c>
      <c r="FE34" s="428">
        <v>22244</v>
      </c>
      <c r="FF34" s="428">
        <v>0</v>
      </c>
      <c r="FG34" s="428">
        <v>0</v>
      </c>
      <c r="FH34" s="428">
        <v>0</v>
      </c>
      <c r="FI34" s="428">
        <v>32</v>
      </c>
      <c r="FJ34" s="375">
        <v>35</v>
      </c>
      <c r="FK34" s="428">
        <v>0</v>
      </c>
      <c r="FL34" s="374">
        <v>22311</v>
      </c>
      <c r="FM34" s="481"/>
      <c r="FN34" s="479" t="s">
        <v>189</v>
      </c>
      <c r="FO34" s="428">
        <v>43</v>
      </c>
      <c r="FP34" s="428">
        <v>5</v>
      </c>
      <c r="FQ34" s="428">
        <v>0</v>
      </c>
      <c r="FR34" s="428">
        <v>1774</v>
      </c>
      <c r="FS34" s="428">
        <v>0</v>
      </c>
      <c r="FT34" s="428">
        <v>1822</v>
      </c>
      <c r="FU34" s="428">
        <v>0</v>
      </c>
      <c r="FV34" s="428">
        <v>77</v>
      </c>
      <c r="FW34" s="428">
        <v>147</v>
      </c>
      <c r="FX34" s="428">
        <v>28</v>
      </c>
      <c r="FY34" s="428">
        <v>0</v>
      </c>
      <c r="FZ34" s="428">
        <v>20237</v>
      </c>
      <c r="GA34" s="428">
        <v>0</v>
      </c>
      <c r="GB34" s="374">
        <v>20237</v>
      </c>
      <c r="GC34" s="480"/>
      <c r="GD34" s="481"/>
      <c r="GE34" s="483" t="s">
        <v>189</v>
      </c>
      <c r="GF34" s="428">
        <v>10</v>
      </c>
      <c r="GG34" s="428">
        <v>0</v>
      </c>
      <c r="GH34" s="428">
        <v>10</v>
      </c>
      <c r="GI34" s="428">
        <v>280935</v>
      </c>
      <c r="GJ34" s="428">
        <v>15156</v>
      </c>
      <c r="GK34" s="428">
        <v>0</v>
      </c>
      <c r="GL34" s="428">
        <v>0</v>
      </c>
      <c r="GM34" s="428">
        <v>0</v>
      </c>
      <c r="GN34" s="428">
        <v>2167</v>
      </c>
      <c r="GO34" s="428">
        <v>0</v>
      </c>
      <c r="GP34" s="428">
        <v>298258</v>
      </c>
      <c r="GQ34" s="428">
        <v>19218</v>
      </c>
      <c r="GR34" s="428">
        <v>261717</v>
      </c>
      <c r="GS34" s="428">
        <v>15156</v>
      </c>
      <c r="GT34" s="374">
        <v>0</v>
      </c>
      <c r="GU34" s="481"/>
      <c r="GV34" s="479" t="s">
        <v>189</v>
      </c>
      <c r="GW34" s="428">
        <v>0</v>
      </c>
      <c r="GX34" s="428">
        <v>0</v>
      </c>
      <c r="GY34" s="428">
        <v>2167</v>
      </c>
      <c r="GZ34" s="428">
        <v>0</v>
      </c>
      <c r="HA34" s="428">
        <v>279040</v>
      </c>
      <c r="HB34" s="428">
        <v>10469</v>
      </c>
      <c r="HC34" s="428">
        <v>303</v>
      </c>
      <c r="HD34" s="428">
        <v>0</v>
      </c>
      <c r="HE34" s="428">
        <v>0</v>
      </c>
      <c r="HF34" s="428">
        <v>0</v>
      </c>
      <c r="HG34" s="375">
        <v>43</v>
      </c>
      <c r="HH34" s="428">
        <v>0</v>
      </c>
      <c r="HI34" s="374">
        <v>10815</v>
      </c>
      <c r="HJ34" s="481"/>
      <c r="HK34" s="479" t="s">
        <v>189</v>
      </c>
      <c r="HL34" s="428">
        <v>3</v>
      </c>
      <c r="HM34" s="428">
        <v>257</v>
      </c>
      <c r="HN34" s="428">
        <v>0</v>
      </c>
      <c r="HO34" s="428">
        <v>1128</v>
      </c>
      <c r="HP34" s="428">
        <v>0</v>
      </c>
      <c r="HQ34" s="428">
        <v>1388</v>
      </c>
      <c r="HR34" s="428">
        <v>0</v>
      </c>
      <c r="HS34" s="428">
        <v>49</v>
      </c>
      <c r="HT34" s="428">
        <v>2</v>
      </c>
      <c r="HU34" s="428">
        <v>0</v>
      </c>
      <c r="HV34" s="428">
        <v>0</v>
      </c>
      <c r="HW34" s="428">
        <v>9376</v>
      </c>
      <c r="HX34" s="428">
        <v>0</v>
      </c>
      <c r="HY34" s="374">
        <v>9376</v>
      </c>
      <c r="HZ34" s="480"/>
      <c r="IA34" s="481"/>
      <c r="IB34" s="483" t="s">
        <v>189</v>
      </c>
      <c r="IC34" s="428">
        <v>0</v>
      </c>
      <c r="ID34" s="428">
        <v>0</v>
      </c>
      <c r="IE34" s="428">
        <v>0</v>
      </c>
      <c r="IF34" s="428">
        <v>0</v>
      </c>
      <c r="IG34" s="428">
        <v>0</v>
      </c>
      <c r="IH34" s="428">
        <v>0</v>
      </c>
      <c r="II34" s="428">
        <v>0</v>
      </c>
      <c r="IJ34" s="428">
        <v>0</v>
      </c>
      <c r="IK34" s="428">
        <v>0</v>
      </c>
      <c r="IL34" s="428">
        <v>0</v>
      </c>
      <c r="IM34" s="428">
        <v>0</v>
      </c>
      <c r="IN34" s="428">
        <v>0</v>
      </c>
      <c r="IO34" s="428">
        <v>0</v>
      </c>
      <c r="IP34" s="428">
        <v>0</v>
      </c>
      <c r="IQ34" s="374">
        <v>0</v>
      </c>
      <c r="IR34" s="481"/>
      <c r="IS34" s="479" t="s">
        <v>189</v>
      </c>
      <c r="IT34" s="428">
        <v>0</v>
      </c>
      <c r="IU34" s="428">
        <v>0</v>
      </c>
      <c r="IV34" s="428">
        <v>0</v>
      </c>
      <c r="IW34" s="428">
        <v>0</v>
      </c>
      <c r="IX34" s="428">
        <v>0</v>
      </c>
      <c r="IY34" s="428">
        <v>0</v>
      </c>
      <c r="IZ34" s="428">
        <v>0</v>
      </c>
      <c r="JA34" s="428">
        <v>0</v>
      </c>
      <c r="JB34" s="428">
        <v>0</v>
      </c>
      <c r="JC34" s="428">
        <v>0</v>
      </c>
      <c r="JD34" s="375">
        <v>0</v>
      </c>
      <c r="JE34" s="428">
        <v>0</v>
      </c>
      <c r="JF34" s="374">
        <v>0</v>
      </c>
      <c r="JG34" s="481"/>
      <c r="JH34" s="479" t="s">
        <v>189</v>
      </c>
      <c r="JI34" s="428">
        <v>0</v>
      </c>
      <c r="JJ34" s="428">
        <v>0</v>
      </c>
      <c r="JK34" s="428">
        <v>0</v>
      </c>
      <c r="JL34" s="428">
        <v>0</v>
      </c>
      <c r="JM34" s="428">
        <v>0</v>
      </c>
      <c r="JN34" s="428">
        <v>0</v>
      </c>
      <c r="JO34" s="428">
        <v>0</v>
      </c>
      <c r="JP34" s="428">
        <v>0</v>
      </c>
      <c r="JQ34" s="428">
        <v>0</v>
      </c>
      <c r="JR34" s="428">
        <v>0</v>
      </c>
      <c r="JS34" s="428">
        <v>0</v>
      </c>
      <c r="JT34" s="428">
        <v>0</v>
      </c>
      <c r="JU34" s="428">
        <v>0</v>
      </c>
      <c r="JV34" s="374">
        <v>0</v>
      </c>
      <c r="JW34" s="480">
        <v>0</v>
      </c>
      <c r="JX34" s="481"/>
      <c r="JY34" s="483" t="s">
        <v>189</v>
      </c>
      <c r="JZ34" s="428">
        <v>0</v>
      </c>
      <c r="KA34" s="428">
        <v>0</v>
      </c>
      <c r="KB34" s="428">
        <v>0</v>
      </c>
      <c r="KC34" s="428">
        <v>0</v>
      </c>
      <c r="KD34" s="428">
        <v>0</v>
      </c>
      <c r="KE34" s="428">
        <v>0</v>
      </c>
      <c r="KF34" s="428">
        <v>0</v>
      </c>
      <c r="KG34" s="428">
        <v>0</v>
      </c>
      <c r="KH34" s="428">
        <v>0</v>
      </c>
      <c r="KI34" s="428">
        <v>0</v>
      </c>
      <c r="KJ34" s="428">
        <v>0</v>
      </c>
      <c r="KK34" s="428">
        <v>0</v>
      </c>
      <c r="KL34" s="428">
        <v>0</v>
      </c>
      <c r="KM34" s="428">
        <v>0</v>
      </c>
      <c r="KN34" s="374">
        <v>0</v>
      </c>
      <c r="KO34" s="481"/>
      <c r="KP34" s="479" t="s">
        <v>189</v>
      </c>
      <c r="KQ34" s="428">
        <v>0</v>
      </c>
      <c r="KR34" s="428">
        <v>0</v>
      </c>
      <c r="KS34" s="428">
        <v>0</v>
      </c>
      <c r="KT34" s="428">
        <v>0</v>
      </c>
      <c r="KU34" s="428">
        <v>0</v>
      </c>
      <c r="KV34" s="428">
        <v>0</v>
      </c>
      <c r="KW34" s="428">
        <v>0</v>
      </c>
      <c r="KX34" s="428">
        <v>0</v>
      </c>
      <c r="KY34" s="428">
        <v>0</v>
      </c>
      <c r="KZ34" s="428">
        <v>0</v>
      </c>
      <c r="LA34" s="375">
        <v>0</v>
      </c>
      <c r="LB34" s="428">
        <v>0</v>
      </c>
      <c r="LC34" s="374">
        <v>0</v>
      </c>
      <c r="LD34" s="481"/>
      <c r="LE34" s="479" t="s">
        <v>189</v>
      </c>
      <c r="LF34" s="485">
        <v>0</v>
      </c>
      <c r="LG34" s="428">
        <v>0</v>
      </c>
      <c r="LH34" s="428">
        <v>0</v>
      </c>
      <c r="LI34" s="428">
        <v>0</v>
      </c>
      <c r="LJ34" s="428">
        <v>0</v>
      </c>
      <c r="LK34" s="428">
        <v>0</v>
      </c>
      <c r="LL34" s="428">
        <v>0</v>
      </c>
      <c r="LM34" s="428">
        <v>0</v>
      </c>
      <c r="LN34" s="428">
        <v>0</v>
      </c>
      <c r="LO34" s="428">
        <v>0</v>
      </c>
      <c r="LP34" s="428">
        <v>0</v>
      </c>
      <c r="LQ34" s="428">
        <v>0</v>
      </c>
      <c r="LR34" s="428">
        <v>0</v>
      </c>
      <c r="LS34" s="375">
        <v>0</v>
      </c>
      <c r="LT34" s="480"/>
      <c r="LU34" s="481"/>
      <c r="LV34" s="479" t="s">
        <v>189</v>
      </c>
      <c r="LW34" s="428">
        <v>5483</v>
      </c>
      <c r="LX34" s="428">
        <v>3266</v>
      </c>
      <c r="LY34" s="428">
        <v>8749</v>
      </c>
      <c r="LZ34" s="428">
        <v>24506529</v>
      </c>
      <c r="MA34" s="428">
        <v>270864</v>
      </c>
      <c r="MB34" s="428">
        <v>14544</v>
      </c>
      <c r="MC34" s="428">
        <v>13973</v>
      </c>
      <c r="MD34" s="428">
        <v>63942</v>
      </c>
      <c r="ME34" s="428">
        <v>9022</v>
      </c>
      <c r="MF34" s="428">
        <v>8224</v>
      </c>
      <c r="MG34" s="428">
        <v>24887098</v>
      </c>
      <c r="MH34" s="428">
        <v>10547711</v>
      </c>
      <c r="MI34" s="428">
        <v>13971442</v>
      </c>
      <c r="MJ34" s="428">
        <v>263081</v>
      </c>
      <c r="MK34" s="375">
        <v>12521</v>
      </c>
      <c r="ML34" s="480"/>
      <c r="MM34" s="481"/>
      <c r="MN34" s="479" t="s">
        <v>189</v>
      </c>
      <c r="MO34" s="428">
        <v>13336</v>
      </c>
      <c r="MP34" s="428">
        <v>62759</v>
      </c>
      <c r="MQ34" s="428">
        <v>9022</v>
      </c>
      <c r="MR34" s="428">
        <v>7226</v>
      </c>
      <c r="MS34" s="428">
        <v>14339387</v>
      </c>
      <c r="MT34" s="428">
        <v>558496</v>
      </c>
      <c r="MU34" s="428">
        <v>5261</v>
      </c>
      <c r="MV34" s="428">
        <v>451</v>
      </c>
      <c r="MW34" s="428">
        <v>267</v>
      </c>
      <c r="MX34" s="428">
        <v>1255</v>
      </c>
      <c r="MY34" s="375">
        <v>181</v>
      </c>
      <c r="MZ34" s="428">
        <v>144</v>
      </c>
      <c r="NA34" s="374">
        <v>566055</v>
      </c>
      <c r="NB34" s="479" t="s">
        <v>189</v>
      </c>
      <c r="NC34" s="428">
        <v>12479</v>
      </c>
      <c r="ND34" s="428">
        <v>583</v>
      </c>
      <c r="NE34" s="428">
        <v>6423</v>
      </c>
      <c r="NF34" s="428">
        <v>18054</v>
      </c>
      <c r="NG34" s="428">
        <v>0</v>
      </c>
      <c r="NH34" s="428">
        <v>37539</v>
      </c>
      <c r="NI34" s="428">
        <v>152</v>
      </c>
      <c r="NJ34" s="428">
        <v>760</v>
      </c>
      <c r="NK34" s="428">
        <v>878</v>
      </c>
      <c r="NL34" s="428">
        <v>52</v>
      </c>
      <c r="NM34" s="428">
        <v>0</v>
      </c>
      <c r="NN34" s="428">
        <v>442598</v>
      </c>
      <c r="NO34" s="428">
        <v>84076</v>
      </c>
      <c r="NP34" s="374">
        <v>526674</v>
      </c>
    </row>
    <row r="35" spans="2:380" s="91" customFormat="1" ht="24.75" customHeight="1" thickTop="1" thickBot="1" x14ac:dyDescent="0.2">
      <c r="B35" s="89" t="s">
        <v>190</v>
      </c>
      <c r="C35" s="41">
        <f>SUM(C24:C34)</f>
        <v>22517223</v>
      </c>
      <c r="D35" s="41">
        <f t="shared" ref="D35:BW35" si="31">SUM(D24:D34)</f>
        <v>3924973</v>
      </c>
      <c r="E35" s="41">
        <f t="shared" si="31"/>
        <v>26442196</v>
      </c>
      <c r="F35" s="41">
        <f t="shared" si="31"/>
        <v>307484</v>
      </c>
      <c r="G35" s="41">
        <f t="shared" si="31"/>
        <v>20290</v>
      </c>
      <c r="H35" s="41">
        <f t="shared" si="31"/>
        <v>5</v>
      </c>
      <c r="I35" s="41">
        <f t="shared" si="31"/>
        <v>132299</v>
      </c>
      <c r="J35" s="41">
        <f t="shared" si="31"/>
        <v>152594</v>
      </c>
      <c r="K35" s="41">
        <f t="shared" si="31"/>
        <v>21296</v>
      </c>
      <c r="L35" s="41">
        <f t="shared" si="31"/>
        <v>81656</v>
      </c>
      <c r="M35" s="42">
        <f t="shared" si="31"/>
        <v>563030</v>
      </c>
      <c r="N35" s="106"/>
      <c r="O35" s="107"/>
      <c r="P35" s="89" t="s">
        <v>190</v>
      </c>
      <c r="Q35" s="41">
        <f t="shared" si="31"/>
        <v>386</v>
      </c>
      <c r="R35" s="41">
        <f t="shared" si="31"/>
        <v>82580</v>
      </c>
      <c r="S35" s="41">
        <f t="shared" si="31"/>
        <v>82966</v>
      </c>
      <c r="T35" s="41">
        <f t="shared" si="31"/>
        <v>368</v>
      </c>
      <c r="U35" s="41">
        <f t="shared" si="31"/>
        <v>0</v>
      </c>
      <c r="V35" s="41">
        <f t="shared" si="31"/>
        <v>0</v>
      </c>
      <c r="W35" s="41">
        <f t="shared" si="31"/>
        <v>380</v>
      </c>
      <c r="X35" s="41">
        <f t="shared" si="31"/>
        <v>748</v>
      </c>
      <c r="Y35" s="41">
        <f t="shared" si="31"/>
        <v>209702</v>
      </c>
      <c r="Z35" s="43">
        <f t="shared" si="31"/>
        <v>856446</v>
      </c>
      <c r="AA35" s="106"/>
      <c r="AB35" s="107"/>
      <c r="AC35" s="89" t="s">
        <v>190</v>
      </c>
      <c r="AD35" s="41">
        <f t="shared" si="31"/>
        <v>196315</v>
      </c>
      <c r="AE35" s="41">
        <f t="shared" si="31"/>
        <v>22</v>
      </c>
      <c r="AF35" s="41">
        <f t="shared" si="31"/>
        <v>196337</v>
      </c>
      <c r="AG35" s="41">
        <f t="shared" si="31"/>
        <v>660109</v>
      </c>
      <c r="AH35" s="41">
        <f t="shared" si="31"/>
        <v>90</v>
      </c>
      <c r="AI35" s="43">
        <f t="shared" si="31"/>
        <v>6</v>
      </c>
      <c r="AJ35" s="106"/>
      <c r="AK35" s="107"/>
      <c r="AL35" s="108" t="s">
        <v>190</v>
      </c>
      <c r="AM35" s="44">
        <f t="shared" si="31"/>
        <v>36425</v>
      </c>
      <c r="AN35" s="41">
        <f>SUM(AN24:AN34)</f>
        <v>19616</v>
      </c>
      <c r="AO35" s="41">
        <f t="shared" si="31"/>
        <v>56041</v>
      </c>
      <c r="AP35" s="41">
        <f t="shared" si="31"/>
        <v>163693306</v>
      </c>
      <c r="AQ35" s="41">
        <f t="shared" si="31"/>
        <v>4434903</v>
      </c>
      <c r="AR35" s="41">
        <f>SUM(AR24:AR34)</f>
        <v>22860</v>
      </c>
      <c r="AS35" s="41">
        <f t="shared" si="31"/>
        <v>797136</v>
      </c>
      <c r="AT35" s="41">
        <f>SUM(AT24:AT34)</f>
        <v>839418</v>
      </c>
      <c r="AU35" s="41">
        <f t="shared" si="31"/>
        <v>100964</v>
      </c>
      <c r="AV35" s="41">
        <f>SUM(AV24:AV34)</f>
        <v>66255</v>
      </c>
      <c r="AW35" s="41">
        <f t="shared" si="31"/>
        <v>169954842</v>
      </c>
      <c r="AX35" s="41">
        <f t="shared" si="31"/>
        <v>69766942</v>
      </c>
      <c r="AY35" s="41">
        <f t="shared" si="31"/>
        <v>93999876</v>
      </c>
      <c r="AZ35" s="41">
        <f t="shared" si="31"/>
        <v>4383706</v>
      </c>
      <c r="BA35" s="42">
        <f t="shared" si="31"/>
        <v>20254</v>
      </c>
      <c r="BB35" s="107"/>
      <c r="BC35" s="108" t="s">
        <v>190</v>
      </c>
      <c r="BD35" s="41">
        <f t="shared" si="31"/>
        <v>793029</v>
      </c>
      <c r="BE35" s="41">
        <f>SUM(BE24:BE34)</f>
        <v>830772</v>
      </c>
      <c r="BF35" s="41">
        <f t="shared" si="31"/>
        <v>100323</v>
      </c>
      <c r="BG35" s="41">
        <f>SUM(BG24:BG34)</f>
        <v>59940</v>
      </c>
      <c r="BH35" s="41">
        <f t="shared" si="31"/>
        <v>100187900</v>
      </c>
      <c r="BI35" s="41">
        <f t="shared" si="31"/>
        <v>3757663</v>
      </c>
      <c r="BJ35" s="41">
        <f t="shared" si="31"/>
        <v>87558</v>
      </c>
      <c r="BK35" s="41">
        <f>SUM(BK24:BK34)</f>
        <v>729</v>
      </c>
      <c r="BL35" s="41">
        <f t="shared" si="31"/>
        <v>15862</v>
      </c>
      <c r="BM35" s="41">
        <f>SUM(BM24:BM34)</f>
        <v>16615</v>
      </c>
      <c r="BN35" s="41">
        <f t="shared" si="31"/>
        <v>2005</v>
      </c>
      <c r="BO35" s="41">
        <f>SUM(BO24:BO34)</f>
        <v>1199</v>
      </c>
      <c r="BP35" s="42">
        <f t="shared" si="31"/>
        <v>3881631</v>
      </c>
      <c r="BQ35" s="106"/>
      <c r="BR35" s="107"/>
      <c r="BS35" s="108" t="s">
        <v>190</v>
      </c>
      <c r="BT35" s="41">
        <f>SUM(BT24:BT34)</f>
        <v>78419</v>
      </c>
      <c r="BU35" s="41">
        <f>SUM(BU24:BU34)</f>
        <v>3759</v>
      </c>
      <c r="BV35" s="41">
        <f t="shared" si="31"/>
        <v>54975</v>
      </c>
      <c r="BW35" s="41">
        <f t="shared" si="31"/>
        <v>170143</v>
      </c>
      <c r="BX35" s="41">
        <f t="shared" ref="BX35:CG35" si="32">SUM(BX24:BX34)</f>
        <v>65</v>
      </c>
      <c r="BY35" s="41">
        <f t="shared" si="32"/>
        <v>307361</v>
      </c>
      <c r="BZ35" s="41">
        <f t="shared" si="32"/>
        <v>367</v>
      </c>
      <c r="CA35" s="41">
        <f t="shared" si="32"/>
        <v>7152</v>
      </c>
      <c r="CB35" s="41">
        <f t="shared" si="32"/>
        <v>8532</v>
      </c>
      <c r="CC35" s="41">
        <f t="shared" ref="CC35" si="33">SUM(CC24:CC34)</f>
        <v>128</v>
      </c>
      <c r="CD35" s="41">
        <f t="shared" si="32"/>
        <v>32</v>
      </c>
      <c r="CE35" s="41">
        <f t="shared" si="32"/>
        <v>3135876</v>
      </c>
      <c r="CF35" s="41">
        <f t="shared" si="32"/>
        <v>422183</v>
      </c>
      <c r="CG35" s="43">
        <f t="shared" si="32"/>
        <v>3558059</v>
      </c>
      <c r="CH35" s="106"/>
      <c r="CI35" s="107"/>
      <c r="CJ35" s="108" t="s">
        <v>190</v>
      </c>
      <c r="CK35" s="44">
        <f t="shared" ref="CK35:CY35" si="34">SUM(CK24:CK34)</f>
        <v>989</v>
      </c>
      <c r="CL35" s="41">
        <f t="shared" si="34"/>
        <v>0</v>
      </c>
      <c r="CM35" s="41">
        <f t="shared" si="34"/>
        <v>989</v>
      </c>
      <c r="CN35" s="41">
        <f t="shared" si="34"/>
        <v>10485291</v>
      </c>
      <c r="CO35" s="41">
        <f t="shared" si="34"/>
        <v>177227</v>
      </c>
      <c r="CP35" s="41">
        <f t="shared" si="34"/>
        <v>0</v>
      </c>
      <c r="CQ35" s="41">
        <f t="shared" si="34"/>
        <v>69297</v>
      </c>
      <c r="CR35" s="41">
        <f t="shared" si="34"/>
        <v>85774</v>
      </c>
      <c r="CS35" s="41">
        <f t="shared" si="34"/>
        <v>8228</v>
      </c>
      <c r="CT35" s="41">
        <f t="shared" si="34"/>
        <v>4134</v>
      </c>
      <c r="CU35" s="105">
        <f t="shared" si="34"/>
        <v>10829951</v>
      </c>
      <c r="CV35" s="41">
        <f t="shared" si="34"/>
        <v>2297411</v>
      </c>
      <c r="CW35" s="41">
        <f t="shared" si="34"/>
        <v>8187903</v>
      </c>
      <c r="CX35" s="41">
        <f t="shared" si="34"/>
        <v>177223</v>
      </c>
      <c r="CY35" s="42">
        <f t="shared" si="34"/>
        <v>0</v>
      </c>
      <c r="CZ35" s="107"/>
      <c r="DA35" s="108" t="s">
        <v>190</v>
      </c>
      <c r="DB35" s="41">
        <f t="shared" ref="DB35:DN35" si="35">SUM(DB24:DB34)</f>
        <v>69296</v>
      </c>
      <c r="DC35" s="41">
        <f t="shared" si="35"/>
        <v>85766</v>
      </c>
      <c r="DD35" s="41">
        <f t="shared" si="35"/>
        <v>8218</v>
      </c>
      <c r="DE35" s="41">
        <f t="shared" si="35"/>
        <v>4134</v>
      </c>
      <c r="DF35" s="41">
        <f t="shared" si="35"/>
        <v>8532540</v>
      </c>
      <c r="DG35" s="41">
        <f t="shared" si="35"/>
        <v>327476</v>
      </c>
      <c r="DH35" s="41">
        <f t="shared" si="35"/>
        <v>3545</v>
      </c>
      <c r="DI35" s="41">
        <f t="shared" si="35"/>
        <v>0</v>
      </c>
      <c r="DJ35" s="41">
        <f t="shared" si="35"/>
        <v>1386</v>
      </c>
      <c r="DK35" s="41">
        <f t="shared" si="35"/>
        <v>1715</v>
      </c>
      <c r="DL35" s="41">
        <f t="shared" si="35"/>
        <v>163</v>
      </c>
      <c r="DM35" s="41">
        <f t="shared" si="35"/>
        <v>82</v>
      </c>
      <c r="DN35" s="42">
        <f t="shared" si="35"/>
        <v>334367</v>
      </c>
      <c r="DO35" s="106"/>
      <c r="DP35" s="107"/>
      <c r="DQ35" s="89" t="s">
        <v>190</v>
      </c>
      <c r="DR35" s="41">
        <f t="shared" ref="DR35:DY35" si="36">SUM(DR24:DR34)</f>
        <v>983</v>
      </c>
      <c r="DS35" s="41">
        <f t="shared" si="36"/>
        <v>541</v>
      </c>
      <c r="DT35" s="41">
        <f t="shared" si="36"/>
        <v>0</v>
      </c>
      <c r="DU35" s="41">
        <f t="shared" si="36"/>
        <v>29998</v>
      </c>
      <c r="DV35" s="41">
        <f t="shared" si="36"/>
        <v>1</v>
      </c>
      <c r="DW35" s="41">
        <f t="shared" si="36"/>
        <v>31523</v>
      </c>
      <c r="DX35" s="41">
        <f t="shared" si="36"/>
        <v>0</v>
      </c>
      <c r="DY35" s="41">
        <f t="shared" si="36"/>
        <v>750</v>
      </c>
      <c r="DZ35" s="41">
        <f t="shared" ref="DZ35:EE35" si="37">SUM(DZ24:DZ34)</f>
        <v>1197</v>
      </c>
      <c r="EA35" s="41">
        <f t="shared" si="37"/>
        <v>996</v>
      </c>
      <c r="EB35" s="41">
        <f t="shared" si="37"/>
        <v>0</v>
      </c>
      <c r="EC35" s="41">
        <f t="shared" si="37"/>
        <v>299901</v>
      </c>
      <c r="ED35" s="41">
        <f t="shared" si="37"/>
        <v>0</v>
      </c>
      <c r="EE35" s="42">
        <f t="shared" si="37"/>
        <v>299901</v>
      </c>
      <c r="EF35" s="106"/>
      <c r="EG35" s="107"/>
      <c r="EH35" s="108" t="s">
        <v>190</v>
      </c>
      <c r="EI35" s="44">
        <f t="shared" ref="EI35:EW35" si="38">SUM(EI24:EI34)</f>
        <v>612</v>
      </c>
      <c r="EJ35" s="41">
        <f t="shared" si="38"/>
        <v>0</v>
      </c>
      <c r="EK35" s="41">
        <f t="shared" si="38"/>
        <v>612</v>
      </c>
      <c r="EL35" s="41">
        <f t="shared" si="38"/>
        <v>9732475</v>
      </c>
      <c r="EM35" s="41">
        <f t="shared" si="38"/>
        <v>48455</v>
      </c>
      <c r="EN35" s="41">
        <f t="shared" si="38"/>
        <v>3953</v>
      </c>
      <c r="EO35" s="41">
        <f t="shared" si="38"/>
        <v>235634</v>
      </c>
      <c r="EP35" s="41">
        <f t="shared" si="38"/>
        <v>14990</v>
      </c>
      <c r="EQ35" s="41">
        <f t="shared" si="38"/>
        <v>14400</v>
      </c>
      <c r="ER35" s="41">
        <f t="shared" si="38"/>
        <v>527</v>
      </c>
      <c r="ES35" s="41">
        <f t="shared" si="38"/>
        <v>10050434</v>
      </c>
      <c r="ET35" s="41">
        <f t="shared" si="38"/>
        <v>1520268</v>
      </c>
      <c r="EU35" s="41">
        <f t="shared" si="38"/>
        <v>8212228</v>
      </c>
      <c r="EV35" s="41">
        <f t="shared" si="38"/>
        <v>48454</v>
      </c>
      <c r="EW35" s="42">
        <f t="shared" si="38"/>
        <v>3953</v>
      </c>
      <c r="EX35" s="107"/>
      <c r="EY35" s="89" t="s">
        <v>190</v>
      </c>
      <c r="EZ35" s="41">
        <f t="shared" ref="EZ35:FL35" si="39">SUM(EZ24:EZ34)</f>
        <v>235630</v>
      </c>
      <c r="FA35" s="41">
        <f t="shared" si="39"/>
        <v>14981</v>
      </c>
      <c r="FB35" s="41">
        <f t="shared" si="39"/>
        <v>14395</v>
      </c>
      <c r="FC35" s="41">
        <f t="shared" si="39"/>
        <v>525</v>
      </c>
      <c r="FD35" s="41">
        <f t="shared" si="39"/>
        <v>8530166</v>
      </c>
      <c r="FE35" s="41">
        <f t="shared" si="39"/>
        <v>328461</v>
      </c>
      <c r="FF35" s="41">
        <f t="shared" si="39"/>
        <v>964</v>
      </c>
      <c r="FG35" s="41">
        <f t="shared" si="39"/>
        <v>142</v>
      </c>
      <c r="FH35" s="41">
        <f t="shared" si="39"/>
        <v>4711</v>
      </c>
      <c r="FI35" s="41">
        <f t="shared" si="39"/>
        <v>302</v>
      </c>
      <c r="FJ35" s="41">
        <f t="shared" si="39"/>
        <v>291</v>
      </c>
      <c r="FK35" s="41">
        <f t="shared" si="39"/>
        <v>11</v>
      </c>
      <c r="FL35" s="42">
        <f t="shared" si="39"/>
        <v>334882</v>
      </c>
      <c r="FM35" s="107"/>
      <c r="FN35" s="89" t="s">
        <v>190</v>
      </c>
      <c r="FO35" s="41">
        <f t="shared" ref="FO35:GB35" si="40">SUM(FO24:FO34)</f>
        <v>610</v>
      </c>
      <c r="FP35" s="41">
        <f t="shared" si="40"/>
        <v>438</v>
      </c>
      <c r="FQ35" s="41">
        <f t="shared" si="40"/>
        <v>0</v>
      </c>
      <c r="FR35" s="41">
        <f t="shared" si="40"/>
        <v>34832</v>
      </c>
      <c r="FS35" s="41">
        <f t="shared" si="40"/>
        <v>156</v>
      </c>
      <c r="FT35" s="41">
        <f t="shared" si="40"/>
        <v>36036</v>
      </c>
      <c r="FU35" s="41">
        <f t="shared" si="40"/>
        <v>0</v>
      </c>
      <c r="FV35" s="41">
        <f t="shared" si="40"/>
        <v>452</v>
      </c>
      <c r="FW35" s="41">
        <f t="shared" si="40"/>
        <v>433</v>
      </c>
      <c r="FX35" s="41">
        <f t="shared" ref="FX35" si="41">SUM(FX24:FX34)</f>
        <v>752</v>
      </c>
      <c r="FY35" s="41">
        <f t="shared" si="40"/>
        <v>0</v>
      </c>
      <c r="FZ35" s="41">
        <f t="shared" si="40"/>
        <v>297208</v>
      </c>
      <c r="GA35" s="41">
        <f t="shared" si="40"/>
        <v>0</v>
      </c>
      <c r="GB35" s="42">
        <f t="shared" si="40"/>
        <v>297208</v>
      </c>
      <c r="GC35" s="106"/>
      <c r="GD35" s="107"/>
      <c r="GE35" s="108" t="s">
        <v>190</v>
      </c>
      <c r="GF35" s="44">
        <f t="shared" ref="GF35:GT35" si="42">SUM(GF24:GF34)</f>
        <v>161</v>
      </c>
      <c r="GG35" s="41">
        <f t="shared" si="42"/>
        <v>0</v>
      </c>
      <c r="GH35" s="41">
        <f t="shared" si="42"/>
        <v>161</v>
      </c>
      <c r="GI35" s="41">
        <f t="shared" si="42"/>
        <v>4996640</v>
      </c>
      <c r="GJ35" s="41">
        <f t="shared" si="42"/>
        <v>18375</v>
      </c>
      <c r="GK35" s="41">
        <f t="shared" si="42"/>
        <v>26857</v>
      </c>
      <c r="GL35" s="41">
        <f t="shared" si="42"/>
        <v>0</v>
      </c>
      <c r="GM35" s="41">
        <f t="shared" si="42"/>
        <v>228384</v>
      </c>
      <c r="GN35" s="41">
        <f t="shared" si="42"/>
        <v>12864</v>
      </c>
      <c r="GO35" s="41">
        <f t="shared" si="42"/>
        <v>0</v>
      </c>
      <c r="GP35" s="41">
        <f t="shared" si="42"/>
        <v>5283120</v>
      </c>
      <c r="GQ35" s="41">
        <f t="shared" si="42"/>
        <v>365139</v>
      </c>
      <c r="GR35" s="41">
        <f t="shared" si="42"/>
        <v>4631517</v>
      </c>
      <c r="GS35" s="41">
        <f t="shared" si="42"/>
        <v>18375</v>
      </c>
      <c r="GT35" s="42">
        <f t="shared" si="42"/>
        <v>26856</v>
      </c>
      <c r="GU35" s="107"/>
      <c r="GV35" s="89" t="s">
        <v>190</v>
      </c>
      <c r="GW35" s="41">
        <f t="shared" ref="GW35:HI35" si="43">SUM(GW24:GW34)</f>
        <v>0</v>
      </c>
      <c r="GX35" s="41">
        <f t="shared" si="43"/>
        <v>228376</v>
      </c>
      <c r="GY35" s="41">
        <f t="shared" si="43"/>
        <v>12857</v>
      </c>
      <c r="GZ35" s="41">
        <f t="shared" si="43"/>
        <v>0</v>
      </c>
      <c r="HA35" s="41">
        <f t="shared" si="43"/>
        <v>4917981</v>
      </c>
      <c r="HB35" s="41">
        <f t="shared" si="43"/>
        <v>185252</v>
      </c>
      <c r="HC35" s="41">
        <f t="shared" si="43"/>
        <v>367</v>
      </c>
      <c r="HD35" s="41">
        <f t="shared" si="43"/>
        <v>967</v>
      </c>
      <c r="HE35" s="41">
        <f t="shared" si="43"/>
        <v>0</v>
      </c>
      <c r="HF35" s="41">
        <f t="shared" si="43"/>
        <v>4566</v>
      </c>
      <c r="HG35" s="41">
        <f t="shared" si="43"/>
        <v>257</v>
      </c>
      <c r="HH35" s="41">
        <f t="shared" si="43"/>
        <v>0</v>
      </c>
      <c r="HI35" s="42">
        <f t="shared" si="43"/>
        <v>191409</v>
      </c>
      <c r="HJ35" s="107"/>
      <c r="HK35" s="89" t="s">
        <v>190</v>
      </c>
      <c r="HL35" s="41">
        <f t="shared" ref="HL35:HY35" si="44">SUM(HL24:HL34)</f>
        <v>37</v>
      </c>
      <c r="HM35" s="41">
        <f t="shared" si="44"/>
        <v>611</v>
      </c>
      <c r="HN35" s="41">
        <f t="shared" si="44"/>
        <v>0</v>
      </c>
      <c r="HO35" s="41">
        <f t="shared" si="44"/>
        <v>19082</v>
      </c>
      <c r="HP35" s="41">
        <f t="shared" si="44"/>
        <v>1</v>
      </c>
      <c r="HQ35" s="41">
        <f t="shared" si="44"/>
        <v>19731</v>
      </c>
      <c r="HR35" s="41">
        <f t="shared" si="44"/>
        <v>0</v>
      </c>
      <c r="HS35" s="41">
        <f t="shared" si="44"/>
        <v>561</v>
      </c>
      <c r="HT35" s="41">
        <f t="shared" si="44"/>
        <v>3642</v>
      </c>
      <c r="HU35" s="41">
        <f t="shared" ref="HU35" si="45">SUM(HU24:HU34)</f>
        <v>0</v>
      </c>
      <c r="HV35" s="41">
        <f t="shared" si="44"/>
        <v>0</v>
      </c>
      <c r="HW35" s="41">
        <f t="shared" si="44"/>
        <v>167474</v>
      </c>
      <c r="HX35" s="41">
        <f t="shared" si="44"/>
        <v>0</v>
      </c>
      <c r="HY35" s="42">
        <f t="shared" si="44"/>
        <v>167474</v>
      </c>
      <c r="HZ35" s="106"/>
      <c r="IA35" s="107"/>
      <c r="IB35" s="108" t="s">
        <v>190</v>
      </c>
      <c r="IC35" s="44">
        <f t="shared" ref="IC35:IQ35" si="46">SUM(IC24:IC34)</f>
        <v>21</v>
      </c>
      <c r="ID35" s="41">
        <f t="shared" si="46"/>
        <v>0</v>
      </c>
      <c r="IE35" s="41">
        <f t="shared" si="46"/>
        <v>21</v>
      </c>
      <c r="IF35" s="41">
        <f t="shared" si="46"/>
        <v>1390988</v>
      </c>
      <c r="IG35" s="41">
        <f t="shared" si="46"/>
        <v>0</v>
      </c>
      <c r="IH35" s="41">
        <f t="shared" si="46"/>
        <v>7661</v>
      </c>
      <c r="II35" s="41">
        <f t="shared" si="46"/>
        <v>0</v>
      </c>
      <c r="IJ35" s="41">
        <f t="shared" si="46"/>
        <v>0</v>
      </c>
      <c r="IK35" s="41">
        <f t="shared" si="46"/>
        <v>189</v>
      </c>
      <c r="IL35" s="41">
        <f t="shared" si="46"/>
        <v>0</v>
      </c>
      <c r="IM35" s="41">
        <f t="shared" si="46"/>
        <v>1398838</v>
      </c>
      <c r="IN35" s="41">
        <f t="shared" si="46"/>
        <v>50527</v>
      </c>
      <c r="IO35" s="41">
        <f t="shared" si="46"/>
        <v>1340461</v>
      </c>
      <c r="IP35" s="41">
        <f t="shared" si="46"/>
        <v>0</v>
      </c>
      <c r="IQ35" s="42">
        <f t="shared" si="46"/>
        <v>7661</v>
      </c>
      <c r="IR35" s="107"/>
      <c r="IS35" s="89" t="s">
        <v>190</v>
      </c>
      <c r="IT35" s="41">
        <f t="shared" ref="IT35:JF35" si="47">SUM(IT24:IT34)</f>
        <v>0</v>
      </c>
      <c r="IU35" s="41">
        <f t="shared" si="47"/>
        <v>0</v>
      </c>
      <c r="IV35" s="41">
        <f t="shared" si="47"/>
        <v>189</v>
      </c>
      <c r="IW35" s="41">
        <f t="shared" si="47"/>
        <v>0</v>
      </c>
      <c r="IX35" s="41">
        <f t="shared" si="47"/>
        <v>1348311</v>
      </c>
      <c r="IY35" s="41">
        <f t="shared" si="47"/>
        <v>53618</v>
      </c>
      <c r="IZ35" s="41">
        <f t="shared" si="47"/>
        <v>0</v>
      </c>
      <c r="JA35" s="41">
        <f t="shared" si="47"/>
        <v>276</v>
      </c>
      <c r="JB35" s="41">
        <f t="shared" si="47"/>
        <v>0</v>
      </c>
      <c r="JC35" s="41">
        <f t="shared" si="47"/>
        <v>0</v>
      </c>
      <c r="JD35" s="41">
        <f t="shared" si="47"/>
        <v>4</v>
      </c>
      <c r="JE35" s="41">
        <f t="shared" si="47"/>
        <v>0</v>
      </c>
      <c r="JF35" s="42">
        <f t="shared" si="47"/>
        <v>53898</v>
      </c>
      <c r="JG35" s="107"/>
      <c r="JH35" s="89" t="s">
        <v>190</v>
      </c>
      <c r="JI35" s="41">
        <f t="shared" ref="JI35:JV35" si="48">SUM(JI24:JI34)</f>
        <v>0</v>
      </c>
      <c r="JJ35" s="41">
        <f t="shared" si="48"/>
        <v>82</v>
      </c>
      <c r="JK35" s="41">
        <f t="shared" si="48"/>
        <v>0</v>
      </c>
      <c r="JL35" s="41">
        <f t="shared" si="48"/>
        <v>6278</v>
      </c>
      <c r="JM35" s="41">
        <f t="shared" si="48"/>
        <v>0</v>
      </c>
      <c r="JN35" s="41">
        <f t="shared" si="48"/>
        <v>6360</v>
      </c>
      <c r="JO35" s="41">
        <f t="shared" si="48"/>
        <v>0</v>
      </c>
      <c r="JP35" s="41">
        <f t="shared" si="48"/>
        <v>179</v>
      </c>
      <c r="JQ35" s="41">
        <f t="shared" si="48"/>
        <v>70</v>
      </c>
      <c r="JR35" s="41">
        <f t="shared" ref="JR35" si="49">SUM(JR24:JR34)</f>
        <v>0</v>
      </c>
      <c r="JS35" s="41">
        <f t="shared" si="48"/>
        <v>0</v>
      </c>
      <c r="JT35" s="41">
        <f t="shared" si="48"/>
        <v>47289</v>
      </c>
      <c r="JU35" s="41">
        <f t="shared" si="48"/>
        <v>0</v>
      </c>
      <c r="JV35" s="42">
        <f t="shared" si="48"/>
        <v>47289</v>
      </c>
      <c r="JW35" s="106"/>
      <c r="JX35" s="107"/>
      <c r="JY35" s="108" t="s">
        <v>190</v>
      </c>
      <c r="JZ35" s="44">
        <f t="shared" ref="JZ35:KN35" si="50">SUM(JZ24:JZ34)</f>
        <v>5</v>
      </c>
      <c r="KA35" s="41">
        <f t="shared" si="50"/>
        <v>0</v>
      </c>
      <c r="KB35" s="41">
        <f t="shared" si="50"/>
        <v>5</v>
      </c>
      <c r="KC35" s="41">
        <f t="shared" si="50"/>
        <v>1735257</v>
      </c>
      <c r="KD35" s="41">
        <f t="shared" si="50"/>
        <v>0</v>
      </c>
      <c r="KE35" s="41">
        <f t="shared" si="50"/>
        <v>0</v>
      </c>
      <c r="KF35" s="41">
        <f t="shared" si="50"/>
        <v>0</v>
      </c>
      <c r="KG35" s="41">
        <f t="shared" si="50"/>
        <v>0</v>
      </c>
      <c r="KH35" s="41">
        <f t="shared" si="50"/>
        <v>0</v>
      </c>
      <c r="KI35" s="41">
        <f t="shared" si="50"/>
        <v>0</v>
      </c>
      <c r="KJ35" s="41">
        <f t="shared" si="50"/>
        <v>1735257</v>
      </c>
      <c r="KK35" s="41">
        <f t="shared" si="50"/>
        <v>11896</v>
      </c>
      <c r="KL35" s="41">
        <f t="shared" si="50"/>
        <v>1723361</v>
      </c>
      <c r="KM35" s="41">
        <f t="shared" si="50"/>
        <v>0</v>
      </c>
      <c r="KN35" s="42">
        <f t="shared" si="50"/>
        <v>0</v>
      </c>
      <c r="KO35" s="107"/>
      <c r="KP35" s="89" t="s">
        <v>190</v>
      </c>
      <c r="KQ35" s="41">
        <f t="shared" ref="KQ35:LC35" si="51">SUM(KQ24:KQ34)</f>
        <v>0</v>
      </c>
      <c r="KR35" s="41">
        <f t="shared" si="51"/>
        <v>0</v>
      </c>
      <c r="KS35" s="41">
        <f t="shared" si="51"/>
        <v>0</v>
      </c>
      <c r="KT35" s="41">
        <f t="shared" si="51"/>
        <v>0</v>
      </c>
      <c r="KU35" s="41">
        <f t="shared" si="51"/>
        <v>1723361</v>
      </c>
      <c r="KV35" s="41">
        <f t="shared" si="51"/>
        <v>68934</v>
      </c>
      <c r="KW35" s="41">
        <f t="shared" si="51"/>
        <v>0</v>
      </c>
      <c r="KX35" s="41">
        <f t="shared" si="51"/>
        <v>0</v>
      </c>
      <c r="KY35" s="41">
        <f t="shared" si="51"/>
        <v>0</v>
      </c>
      <c r="KZ35" s="41">
        <f t="shared" si="51"/>
        <v>0</v>
      </c>
      <c r="LA35" s="41">
        <f t="shared" si="51"/>
        <v>0</v>
      </c>
      <c r="LB35" s="41">
        <f t="shared" si="51"/>
        <v>0</v>
      </c>
      <c r="LC35" s="42">
        <f t="shared" si="51"/>
        <v>68934</v>
      </c>
      <c r="LD35" s="107"/>
      <c r="LE35" s="89" t="s">
        <v>190</v>
      </c>
      <c r="LF35" s="45">
        <f t="shared" ref="LF35:LM35" si="52">SUM(LF24:LF34)</f>
        <v>0</v>
      </c>
      <c r="LG35" s="41">
        <f t="shared" si="52"/>
        <v>5384</v>
      </c>
      <c r="LH35" s="41">
        <f t="shared" si="52"/>
        <v>0</v>
      </c>
      <c r="LI35" s="41">
        <f t="shared" si="52"/>
        <v>1936</v>
      </c>
      <c r="LJ35" s="41">
        <f t="shared" si="52"/>
        <v>0</v>
      </c>
      <c r="LK35" s="41">
        <f t="shared" si="52"/>
        <v>7320</v>
      </c>
      <c r="LL35" s="41">
        <f t="shared" si="52"/>
        <v>0</v>
      </c>
      <c r="LM35" s="41">
        <f t="shared" si="52"/>
        <v>0</v>
      </c>
      <c r="LN35" s="41">
        <f t="shared" ref="LN35:LS35" si="53">SUM(LN24:LN34)</f>
        <v>0</v>
      </c>
      <c r="LO35" s="41">
        <f t="shared" si="53"/>
        <v>0</v>
      </c>
      <c r="LP35" s="41">
        <f t="shared" si="53"/>
        <v>0</v>
      </c>
      <c r="LQ35" s="41">
        <f t="shared" si="53"/>
        <v>61614</v>
      </c>
      <c r="LR35" s="41">
        <f t="shared" si="53"/>
        <v>0</v>
      </c>
      <c r="LS35" s="43">
        <f t="shared" si="53"/>
        <v>61614</v>
      </c>
      <c r="LT35" s="106"/>
      <c r="LU35" s="107"/>
      <c r="LV35" s="89" t="s">
        <v>190</v>
      </c>
      <c r="LW35" s="41">
        <f t="shared" ref="LW35:MK35" si="54">SUM(LW24:LW34)</f>
        <v>38213</v>
      </c>
      <c r="LX35" s="41">
        <f t="shared" si="54"/>
        <v>19616</v>
      </c>
      <c r="LY35" s="41">
        <f t="shared" si="54"/>
        <v>57829</v>
      </c>
      <c r="LZ35" s="41">
        <f t="shared" si="54"/>
        <v>192033957</v>
      </c>
      <c r="MA35" s="41">
        <f>SUM(MA24:MA34)</f>
        <v>4678960</v>
      </c>
      <c r="MB35" s="41">
        <f t="shared" si="54"/>
        <v>61331</v>
      </c>
      <c r="MC35" s="41">
        <f t="shared" si="54"/>
        <v>1102067</v>
      </c>
      <c r="MD35" s="41">
        <f>SUM(MD24:MD34)</f>
        <v>1168566</v>
      </c>
      <c r="ME35" s="41">
        <f t="shared" si="54"/>
        <v>136645</v>
      </c>
      <c r="MF35" s="41">
        <f>SUM(MF24:MF34)</f>
        <v>70916</v>
      </c>
      <c r="MG35" s="41">
        <f t="shared" si="54"/>
        <v>199252442</v>
      </c>
      <c r="MH35" s="41">
        <f t="shared" si="54"/>
        <v>74012183</v>
      </c>
      <c r="MI35" s="41">
        <f t="shared" si="54"/>
        <v>118095346</v>
      </c>
      <c r="MJ35" s="41">
        <f t="shared" si="54"/>
        <v>4627758</v>
      </c>
      <c r="MK35" s="43">
        <f t="shared" si="54"/>
        <v>58724</v>
      </c>
      <c r="ML35" s="106"/>
      <c r="MM35" s="107"/>
      <c r="MN35" s="89" t="s">
        <v>190</v>
      </c>
      <c r="MO35" s="41">
        <f t="shared" ref="MO35:NA35" si="55">SUM(MO24:MO34)</f>
        <v>1097955</v>
      </c>
      <c r="MP35" s="41">
        <f>SUM(MP24:MP34)</f>
        <v>1159895</v>
      </c>
      <c r="MQ35" s="41">
        <f t="shared" si="55"/>
        <v>135982</v>
      </c>
      <c r="MR35" s="41">
        <f>SUM(MR24:MR34)</f>
        <v>64599</v>
      </c>
      <c r="MS35" s="41">
        <f t="shared" si="55"/>
        <v>125240259</v>
      </c>
      <c r="MT35" s="41">
        <f t="shared" si="55"/>
        <v>4721404</v>
      </c>
      <c r="MU35" s="41">
        <f t="shared" si="55"/>
        <v>92434</v>
      </c>
      <c r="MV35" s="41">
        <f>SUM(MV24:MV34)</f>
        <v>2114</v>
      </c>
      <c r="MW35" s="41">
        <f t="shared" si="55"/>
        <v>21959</v>
      </c>
      <c r="MX35" s="41">
        <f>SUM(MX24:MX34)</f>
        <v>23198</v>
      </c>
      <c r="MY35" s="41">
        <f t="shared" si="55"/>
        <v>2720</v>
      </c>
      <c r="MZ35" s="41">
        <f>SUM(MZ24:MZ34)</f>
        <v>1292</v>
      </c>
      <c r="NA35" s="42">
        <f t="shared" si="55"/>
        <v>4865121</v>
      </c>
      <c r="NB35" s="89" t="s">
        <v>190</v>
      </c>
      <c r="NC35" s="41">
        <f t="shared" ref="NC35:NP35" si="56">SUM(NC24:NC34)</f>
        <v>80049</v>
      </c>
      <c r="ND35" s="41">
        <f t="shared" si="56"/>
        <v>10815</v>
      </c>
      <c r="NE35" s="41">
        <f t="shared" si="56"/>
        <v>54975</v>
      </c>
      <c r="NF35" s="41">
        <f t="shared" si="56"/>
        <v>262269</v>
      </c>
      <c r="NG35" s="41">
        <f t="shared" si="56"/>
        <v>223</v>
      </c>
      <c r="NH35" s="41">
        <f t="shared" si="56"/>
        <v>408331</v>
      </c>
      <c r="NI35" s="41">
        <f t="shared" si="56"/>
        <v>367</v>
      </c>
      <c r="NJ35" s="41">
        <f t="shared" si="56"/>
        <v>9094</v>
      </c>
      <c r="NK35" s="41">
        <f t="shared" si="56"/>
        <v>13874</v>
      </c>
      <c r="NL35" s="41">
        <f t="shared" ref="NL35" si="57">SUM(NL24:NL34)</f>
        <v>1876</v>
      </c>
      <c r="NM35" s="41">
        <f t="shared" si="56"/>
        <v>32</v>
      </c>
      <c r="NN35" s="41">
        <f t="shared" si="56"/>
        <v>4009362</v>
      </c>
      <c r="NO35" s="41">
        <f t="shared" si="56"/>
        <v>422183</v>
      </c>
      <c r="NP35" s="42">
        <f t="shared" si="56"/>
        <v>4431545</v>
      </c>
    </row>
    <row r="36" spans="2:380" s="91" customFormat="1" ht="24.75" customHeight="1" thickTop="1" thickBot="1" x14ac:dyDescent="0.2">
      <c r="B36" s="89" t="s">
        <v>191</v>
      </c>
      <c r="C36" s="41">
        <f>SUM(C23,C35)</f>
        <v>160605804</v>
      </c>
      <c r="D36" s="41">
        <f t="shared" ref="D36:AI36" si="58">SUM(D23,D35)</f>
        <v>36816690</v>
      </c>
      <c r="E36" s="41">
        <f t="shared" si="58"/>
        <v>197422494</v>
      </c>
      <c r="F36" s="41">
        <f t="shared" si="58"/>
        <v>1702493</v>
      </c>
      <c r="G36" s="41">
        <f t="shared" si="58"/>
        <v>153731</v>
      </c>
      <c r="H36" s="41">
        <f t="shared" si="58"/>
        <v>1926</v>
      </c>
      <c r="I36" s="41">
        <f t="shared" si="58"/>
        <v>869479</v>
      </c>
      <c r="J36" s="41">
        <f t="shared" si="58"/>
        <v>1025136</v>
      </c>
      <c r="K36" s="41">
        <f t="shared" si="58"/>
        <v>181054</v>
      </c>
      <c r="L36" s="41">
        <f t="shared" si="58"/>
        <v>531985</v>
      </c>
      <c r="M36" s="42">
        <f t="shared" si="58"/>
        <v>3440668</v>
      </c>
      <c r="N36" s="106"/>
      <c r="O36" s="107"/>
      <c r="P36" s="89" t="s">
        <v>191</v>
      </c>
      <c r="Q36" s="41">
        <f t="shared" si="58"/>
        <v>4166</v>
      </c>
      <c r="R36" s="41">
        <f t="shared" si="58"/>
        <v>693506</v>
      </c>
      <c r="S36" s="41">
        <f t="shared" si="58"/>
        <v>697672</v>
      </c>
      <c r="T36" s="41">
        <f t="shared" si="58"/>
        <v>368</v>
      </c>
      <c r="U36" s="41">
        <f t="shared" si="58"/>
        <v>0</v>
      </c>
      <c r="V36" s="41">
        <f t="shared" si="58"/>
        <v>0</v>
      </c>
      <c r="W36" s="41">
        <f t="shared" si="58"/>
        <v>1017</v>
      </c>
      <c r="X36" s="41">
        <f t="shared" si="58"/>
        <v>1385</v>
      </c>
      <c r="Y36" s="41">
        <f t="shared" si="58"/>
        <v>1210131</v>
      </c>
      <c r="Z36" s="43">
        <f t="shared" si="58"/>
        <v>5349856</v>
      </c>
      <c r="AA36" s="106"/>
      <c r="AB36" s="107"/>
      <c r="AC36" s="89" t="s">
        <v>191</v>
      </c>
      <c r="AD36" s="41">
        <f t="shared" si="58"/>
        <v>1679059</v>
      </c>
      <c r="AE36" s="41">
        <f t="shared" si="58"/>
        <v>22</v>
      </c>
      <c r="AF36" s="41">
        <f t="shared" si="58"/>
        <v>1679081</v>
      </c>
      <c r="AG36" s="41">
        <f t="shared" si="58"/>
        <v>3670775</v>
      </c>
      <c r="AH36" s="41">
        <f t="shared" si="58"/>
        <v>462</v>
      </c>
      <c r="AI36" s="43">
        <f t="shared" si="58"/>
        <v>66</v>
      </c>
      <c r="AJ36" s="106"/>
      <c r="AK36" s="107"/>
      <c r="AL36" s="108" t="s">
        <v>191</v>
      </c>
      <c r="AM36" s="44">
        <f t="shared" ref="AM36:CG36" si="59">SUM(AM23,AM35)</f>
        <v>334969</v>
      </c>
      <c r="AN36" s="41">
        <f t="shared" si="59"/>
        <v>168786</v>
      </c>
      <c r="AO36" s="41">
        <f t="shared" si="59"/>
        <v>503755</v>
      </c>
      <c r="AP36" s="41">
        <f t="shared" si="59"/>
        <v>1502284009</v>
      </c>
      <c r="AQ36" s="41">
        <f t="shared" si="59"/>
        <v>34434159</v>
      </c>
      <c r="AR36" s="41">
        <f>SUM(AR23,AR35)</f>
        <v>256329</v>
      </c>
      <c r="AS36" s="41">
        <f t="shared" si="59"/>
        <v>5815114</v>
      </c>
      <c r="AT36" s="41">
        <f>SUM(AT23,AT35)</f>
        <v>6338480</v>
      </c>
      <c r="AU36" s="41">
        <f t="shared" si="59"/>
        <v>757852</v>
      </c>
      <c r="AV36" s="41">
        <f>SUM(AV23,AV35)</f>
        <v>993760</v>
      </c>
      <c r="AW36" s="41">
        <f t="shared" si="59"/>
        <v>1550879703</v>
      </c>
      <c r="AX36" s="41">
        <f t="shared" si="59"/>
        <v>626796402</v>
      </c>
      <c r="AY36" s="41">
        <f t="shared" si="59"/>
        <v>876091578</v>
      </c>
      <c r="AZ36" s="41">
        <f t="shared" si="59"/>
        <v>34007530</v>
      </c>
      <c r="BA36" s="42">
        <f t="shared" si="59"/>
        <v>247520</v>
      </c>
      <c r="BB36" s="107"/>
      <c r="BC36" s="108" t="s">
        <v>191</v>
      </c>
      <c r="BD36" s="41">
        <f t="shared" si="59"/>
        <v>5782956</v>
      </c>
      <c r="BE36" s="41">
        <f>SUM(BE23,BE35)</f>
        <v>6243943</v>
      </c>
      <c r="BF36" s="41">
        <f t="shared" si="59"/>
        <v>754854</v>
      </c>
      <c r="BG36" s="41">
        <f>SUM(BG23,BG35)</f>
        <v>954920</v>
      </c>
      <c r="BH36" s="41">
        <f t="shared" si="59"/>
        <v>924083301</v>
      </c>
      <c r="BI36" s="41">
        <f t="shared" si="59"/>
        <v>35022636</v>
      </c>
      <c r="BJ36" s="41">
        <f t="shared" si="59"/>
        <v>675003</v>
      </c>
      <c r="BK36" s="41">
        <f>SUM(BK23,BK35)</f>
        <v>8871</v>
      </c>
      <c r="BL36" s="41">
        <f t="shared" si="59"/>
        <v>115663</v>
      </c>
      <c r="BM36" s="41">
        <f>SUM(BM23,BM35)</f>
        <v>124879</v>
      </c>
      <c r="BN36" s="41">
        <f t="shared" si="59"/>
        <v>15094</v>
      </c>
      <c r="BO36" s="41">
        <f>SUM(BO23,BO35)</f>
        <v>19098</v>
      </c>
      <c r="BP36" s="42">
        <f t="shared" si="59"/>
        <v>35981244</v>
      </c>
      <c r="BQ36" s="106"/>
      <c r="BR36" s="107"/>
      <c r="BS36" s="108" t="s">
        <v>191</v>
      </c>
      <c r="BT36" s="41">
        <f>SUM(BT23,BT35)</f>
        <v>684035</v>
      </c>
      <c r="BU36" s="41">
        <f>SUM(BU23,BU35)</f>
        <v>31754</v>
      </c>
      <c r="BV36" s="41">
        <f t="shared" si="59"/>
        <v>646908</v>
      </c>
      <c r="BW36" s="41">
        <f t="shared" si="59"/>
        <v>1648588</v>
      </c>
      <c r="BX36" s="41">
        <f>SUM(BX23,BX35)</f>
        <v>853</v>
      </c>
      <c r="BY36" s="41">
        <f>SUM(BY23,BY35)</f>
        <v>3012138</v>
      </c>
      <c r="BZ36" s="41">
        <f>SUM(BZ23,BZ35)</f>
        <v>2807</v>
      </c>
      <c r="CA36" s="41">
        <f>SUM(CA23,CA35)</f>
        <v>56721</v>
      </c>
      <c r="CB36" s="41">
        <f>SUM(CB23,CB35)</f>
        <v>60652</v>
      </c>
      <c r="CC36" s="41">
        <f t="shared" ref="CC36" si="60">SUM(CC23,CC35)</f>
        <v>1204</v>
      </c>
      <c r="CD36" s="41">
        <f t="shared" si="59"/>
        <v>2631</v>
      </c>
      <c r="CE36" s="41">
        <f t="shared" si="59"/>
        <v>29398735</v>
      </c>
      <c r="CF36" s="41">
        <f t="shared" si="59"/>
        <v>3446356</v>
      </c>
      <c r="CG36" s="43">
        <f t="shared" si="59"/>
        <v>32845091</v>
      </c>
      <c r="CH36" s="106"/>
      <c r="CI36" s="107"/>
      <c r="CJ36" s="108" t="s">
        <v>191</v>
      </c>
      <c r="CK36" s="44">
        <f t="shared" ref="CK36:CY36" si="61">SUM(CK23,CK35)</f>
        <v>8149</v>
      </c>
      <c r="CL36" s="41">
        <f t="shared" si="61"/>
        <v>0</v>
      </c>
      <c r="CM36" s="41">
        <f t="shared" si="61"/>
        <v>8149</v>
      </c>
      <c r="CN36" s="41">
        <f t="shared" si="61"/>
        <v>86149101</v>
      </c>
      <c r="CO36" s="41">
        <f t="shared" si="61"/>
        <v>1274615</v>
      </c>
      <c r="CP36" s="41">
        <f t="shared" si="61"/>
        <v>27700</v>
      </c>
      <c r="CQ36" s="41">
        <f t="shared" si="61"/>
        <v>489967</v>
      </c>
      <c r="CR36" s="41">
        <f t="shared" si="61"/>
        <v>533643</v>
      </c>
      <c r="CS36" s="41">
        <f t="shared" si="61"/>
        <v>113967</v>
      </c>
      <c r="CT36" s="41">
        <f t="shared" si="61"/>
        <v>31763</v>
      </c>
      <c r="CU36" s="41">
        <f t="shared" si="61"/>
        <v>88620756</v>
      </c>
      <c r="CV36" s="41">
        <f t="shared" si="61"/>
        <v>18859774</v>
      </c>
      <c r="CW36" s="41">
        <f t="shared" si="61"/>
        <v>67289534</v>
      </c>
      <c r="CX36" s="41">
        <f t="shared" si="61"/>
        <v>1274574</v>
      </c>
      <c r="CY36" s="42">
        <f t="shared" si="61"/>
        <v>27697</v>
      </c>
      <c r="CZ36" s="107"/>
      <c r="DA36" s="108" t="s">
        <v>191</v>
      </c>
      <c r="DB36" s="41">
        <f t="shared" ref="DB36:DN36" si="62">SUM(DB23,DB35)</f>
        <v>489960</v>
      </c>
      <c r="DC36" s="41">
        <f t="shared" si="62"/>
        <v>533569</v>
      </c>
      <c r="DD36" s="41">
        <f t="shared" si="62"/>
        <v>113890</v>
      </c>
      <c r="DE36" s="41">
        <f t="shared" si="62"/>
        <v>31758</v>
      </c>
      <c r="DF36" s="41">
        <f t="shared" si="62"/>
        <v>69760982</v>
      </c>
      <c r="DG36" s="41">
        <f t="shared" si="62"/>
        <v>2691218</v>
      </c>
      <c r="DH36" s="41">
        <f t="shared" si="62"/>
        <v>25397</v>
      </c>
      <c r="DI36" s="41">
        <f t="shared" si="62"/>
        <v>997</v>
      </c>
      <c r="DJ36" s="41">
        <f t="shared" si="62"/>
        <v>9798</v>
      </c>
      <c r="DK36" s="41">
        <f t="shared" si="62"/>
        <v>10670</v>
      </c>
      <c r="DL36" s="41">
        <f t="shared" si="62"/>
        <v>2276</v>
      </c>
      <c r="DM36" s="41">
        <f t="shared" si="62"/>
        <v>636</v>
      </c>
      <c r="DN36" s="42">
        <f t="shared" si="62"/>
        <v>2740992</v>
      </c>
      <c r="DO36" s="106"/>
      <c r="DP36" s="107"/>
      <c r="DQ36" s="89" t="s">
        <v>191</v>
      </c>
      <c r="DR36" s="41">
        <f t="shared" ref="DR36:DY36" si="63">SUM(DR23,DR35)</f>
        <v>8108</v>
      </c>
      <c r="DS36" s="41">
        <f t="shared" si="63"/>
        <v>4278</v>
      </c>
      <c r="DT36" s="41">
        <f t="shared" si="63"/>
        <v>0</v>
      </c>
      <c r="DU36" s="41">
        <f t="shared" si="63"/>
        <v>258570</v>
      </c>
      <c r="DV36" s="41">
        <f t="shared" si="63"/>
        <v>73</v>
      </c>
      <c r="DW36" s="41">
        <f t="shared" si="63"/>
        <v>271029</v>
      </c>
      <c r="DX36" s="41">
        <f t="shared" si="63"/>
        <v>0</v>
      </c>
      <c r="DY36" s="41">
        <f t="shared" si="63"/>
        <v>5775</v>
      </c>
      <c r="DZ36" s="41">
        <f t="shared" ref="DZ36:EE36" si="64">SUM(DZ23,DZ35)</f>
        <v>8364</v>
      </c>
      <c r="EA36" s="41">
        <f t="shared" si="64"/>
        <v>8692</v>
      </c>
      <c r="EB36" s="41">
        <f t="shared" si="64"/>
        <v>0</v>
      </c>
      <c r="EC36" s="41">
        <f t="shared" si="64"/>
        <v>2447132</v>
      </c>
      <c r="ED36" s="41">
        <f t="shared" si="64"/>
        <v>0</v>
      </c>
      <c r="EE36" s="42">
        <f t="shared" si="64"/>
        <v>2447132</v>
      </c>
      <c r="EF36" s="106"/>
      <c r="EG36" s="107"/>
      <c r="EH36" s="108" t="s">
        <v>191</v>
      </c>
      <c r="EI36" s="44">
        <f t="shared" ref="EI36:EW36" si="65">SUM(EI23,EI35)</f>
        <v>5760</v>
      </c>
      <c r="EJ36" s="41">
        <f t="shared" si="65"/>
        <v>0</v>
      </c>
      <c r="EK36" s="41">
        <f t="shared" si="65"/>
        <v>5760</v>
      </c>
      <c r="EL36" s="41">
        <f t="shared" si="65"/>
        <v>90583841</v>
      </c>
      <c r="EM36" s="41">
        <f t="shared" si="65"/>
        <v>2301318</v>
      </c>
      <c r="EN36" s="41">
        <f t="shared" si="65"/>
        <v>111695</v>
      </c>
      <c r="EO36" s="41">
        <f t="shared" si="65"/>
        <v>6586759</v>
      </c>
      <c r="EP36" s="41">
        <f t="shared" si="65"/>
        <v>697775</v>
      </c>
      <c r="EQ36" s="41">
        <f t="shared" si="65"/>
        <v>325922</v>
      </c>
      <c r="ER36" s="41">
        <f t="shared" si="65"/>
        <v>24367</v>
      </c>
      <c r="ES36" s="41">
        <f t="shared" si="65"/>
        <v>100631677</v>
      </c>
      <c r="ET36" s="41">
        <f t="shared" si="65"/>
        <v>14210446</v>
      </c>
      <c r="EU36" s="41">
        <f t="shared" si="65"/>
        <v>76373615</v>
      </c>
      <c r="EV36" s="41">
        <f t="shared" si="65"/>
        <v>2301289</v>
      </c>
      <c r="EW36" s="42">
        <f t="shared" si="65"/>
        <v>111688</v>
      </c>
      <c r="EX36" s="107"/>
      <c r="EY36" s="89" t="s">
        <v>191</v>
      </c>
      <c r="EZ36" s="41">
        <f t="shared" ref="EZ36:FL36" si="66">SUM(EZ23,EZ35)</f>
        <v>6586739</v>
      </c>
      <c r="FA36" s="41">
        <f t="shared" si="66"/>
        <v>697698</v>
      </c>
      <c r="FB36" s="41">
        <f t="shared" si="66"/>
        <v>325847</v>
      </c>
      <c r="FC36" s="41">
        <f t="shared" si="66"/>
        <v>24355</v>
      </c>
      <c r="FD36" s="41">
        <f t="shared" si="66"/>
        <v>86421231</v>
      </c>
      <c r="FE36" s="41">
        <f t="shared" si="66"/>
        <v>3054694</v>
      </c>
      <c r="FF36" s="41">
        <f t="shared" si="66"/>
        <v>45956</v>
      </c>
      <c r="FG36" s="41">
        <f t="shared" si="66"/>
        <v>3553</v>
      </c>
      <c r="FH36" s="41">
        <f t="shared" si="66"/>
        <v>131735</v>
      </c>
      <c r="FI36" s="41">
        <f t="shared" si="66"/>
        <v>13957</v>
      </c>
      <c r="FJ36" s="41">
        <f t="shared" si="66"/>
        <v>6524</v>
      </c>
      <c r="FK36" s="41">
        <f t="shared" si="66"/>
        <v>486</v>
      </c>
      <c r="FL36" s="42">
        <f t="shared" si="66"/>
        <v>3256905</v>
      </c>
      <c r="FM36" s="107"/>
      <c r="FN36" s="89" t="s">
        <v>191</v>
      </c>
      <c r="FO36" s="41">
        <f t="shared" ref="FO36:GB36" si="67">SUM(FO23,FO35)</f>
        <v>5675</v>
      </c>
      <c r="FP36" s="41">
        <f t="shared" si="67"/>
        <v>5497</v>
      </c>
      <c r="FQ36" s="41">
        <f t="shared" si="67"/>
        <v>0</v>
      </c>
      <c r="FR36" s="41">
        <f t="shared" si="67"/>
        <v>331826</v>
      </c>
      <c r="FS36" s="41">
        <f t="shared" si="67"/>
        <v>8857</v>
      </c>
      <c r="FT36" s="41">
        <f t="shared" si="67"/>
        <v>351855</v>
      </c>
      <c r="FU36" s="41">
        <f t="shared" si="67"/>
        <v>0</v>
      </c>
      <c r="FV36" s="41">
        <f t="shared" si="67"/>
        <v>8126</v>
      </c>
      <c r="FW36" s="41">
        <f t="shared" si="67"/>
        <v>13284</v>
      </c>
      <c r="FX36" s="41">
        <f t="shared" ref="FX36" si="68">SUM(FX23,FX35)</f>
        <v>5940</v>
      </c>
      <c r="FY36" s="41">
        <f t="shared" si="67"/>
        <v>3</v>
      </c>
      <c r="FZ36" s="41">
        <f t="shared" si="67"/>
        <v>2877696</v>
      </c>
      <c r="GA36" s="41">
        <f t="shared" si="67"/>
        <v>0</v>
      </c>
      <c r="GB36" s="42">
        <f t="shared" si="67"/>
        <v>2877696</v>
      </c>
      <c r="GC36" s="106"/>
      <c r="GD36" s="107"/>
      <c r="GE36" s="108" t="s">
        <v>191</v>
      </c>
      <c r="GF36" s="44">
        <f t="shared" ref="GF36:GT36" si="69">SUM(GF23,GF35)</f>
        <v>1476</v>
      </c>
      <c r="GG36" s="41">
        <f t="shared" si="69"/>
        <v>0</v>
      </c>
      <c r="GH36" s="41">
        <f t="shared" si="69"/>
        <v>1476</v>
      </c>
      <c r="GI36" s="41">
        <f t="shared" si="69"/>
        <v>46241021</v>
      </c>
      <c r="GJ36" s="41">
        <f t="shared" si="69"/>
        <v>956437</v>
      </c>
      <c r="GK36" s="41">
        <f t="shared" si="69"/>
        <v>58902</v>
      </c>
      <c r="GL36" s="41">
        <f t="shared" si="69"/>
        <v>1564936</v>
      </c>
      <c r="GM36" s="41">
        <f t="shared" si="69"/>
        <v>1869787</v>
      </c>
      <c r="GN36" s="41">
        <f t="shared" si="69"/>
        <v>119622</v>
      </c>
      <c r="GO36" s="41">
        <f t="shared" si="69"/>
        <v>24801</v>
      </c>
      <c r="GP36" s="41">
        <f t="shared" si="69"/>
        <v>50835506</v>
      </c>
      <c r="GQ36" s="41">
        <f t="shared" si="69"/>
        <v>3386850</v>
      </c>
      <c r="GR36" s="41">
        <f t="shared" si="69"/>
        <v>42854291</v>
      </c>
      <c r="GS36" s="41">
        <f t="shared" si="69"/>
        <v>956428</v>
      </c>
      <c r="GT36" s="42">
        <f t="shared" si="69"/>
        <v>58898</v>
      </c>
      <c r="GU36" s="107"/>
      <c r="GV36" s="89" t="s">
        <v>191</v>
      </c>
      <c r="GW36" s="41">
        <f t="shared" ref="GW36:HI36" si="70">SUM(GW23,GW35)</f>
        <v>1564930</v>
      </c>
      <c r="GX36" s="41">
        <f t="shared" si="70"/>
        <v>1869735</v>
      </c>
      <c r="GY36" s="41">
        <f t="shared" si="70"/>
        <v>119577</v>
      </c>
      <c r="GZ36" s="41">
        <f t="shared" si="70"/>
        <v>24797</v>
      </c>
      <c r="HA36" s="41">
        <f t="shared" si="70"/>
        <v>47448656</v>
      </c>
      <c r="HB36" s="41">
        <f t="shared" si="70"/>
        <v>1714111</v>
      </c>
      <c r="HC36" s="41">
        <f t="shared" si="70"/>
        <v>19123</v>
      </c>
      <c r="HD36" s="41">
        <f t="shared" si="70"/>
        <v>2120</v>
      </c>
      <c r="HE36" s="41">
        <f t="shared" si="70"/>
        <v>31298</v>
      </c>
      <c r="HF36" s="41">
        <f t="shared" si="70"/>
        <v>37390</v>
      </c>
      <c r="HG36" s="41">
        <f t="shared" si="70"/>
        <v>2391</v>
      </c>
      <c r="HH36" s="41">
        <f t="shared" si="70"/>
        <v>497</v>
      </c>
      <c r="HI36" s="42">
        <f t="shared" si="70"/>
        <v>1806930</v>
      </c>
      <c r="HJ36" s="107"/>
      <c r="HK36" s="89" t="s">
        <v>191</v>
      </c>
      <c r="HL36" s="41">
        <f t="shared" ref="HL36:HY36" si="71">SUM(HL23,HL35)</f>
        <v>325</v>
      </c>
      <c r="HM36" s="41">
        <f t="shared" si="71"/>
        <v>5204</v>
      </c>
      <c r="HN36" s="41">
        <f t="shared" si="71"/>
        <v>0</v>
      </c>
      <c r="HO36" s="41">
        <f t="shared" si="71"/>
        <v>186296</v>
      </c>
      <c r="HP36" s="41">
        <f t="shared" si="71"/>
        <v>24</v>
      </c>
      <c r="HQ36" s="41">
        <f t="shared" si="71"/>
        <v>191849</v>
      </c>
      <c r="HR36" s="41">
        <f t="shared" si="71"/>
        <v>0</v>
      </c>
      <c r="HS36" s="41">
        <f t="shared" si="71"/>
        <v>3559</v>
      </c>
      <c r="HT36" s="41">
        <f t="shared" si="71"/>
        <v>12256</v>
      </c>
      <c r="HU36" s="41">
        <f t="shared" ref="HU36" si="72">SUM(HU23,HU35)</f>
        <v>0</v>
      </c>
      <c r="HV36" s="41">
        <f t="shared" si="71"/>
        <v>3</v>
      </c>
      <c r="HW36" s="41">
        <f t="shared" si="71"/>
        <v>1599262</v>
      </c>
      <c r="HX36" s="41">
        <f t="shared" si="71"/>
        <v>0</v>
      </c>
      <c r="HY36" s="42">
        <f t="shared" si="71"/>
        <v>1599262</v>
      </c>
      <c r="HZ36" s="106"/>
      <c r="IA36" s="107"/>
      <c r="IB36" s="108" t="s">
        <v>191</v>
      </c>
      <c r="IC36" s="44">
        <f t="shared" ref="IC36:IQ36" si="73">SUM(IC23,IC35)</f>
        <v>195</v>
      </c>
      <c r="ID36" s="41">
        <f t="shared" si="73"/>
        <v>0</v>
      </c>
      <c r="IE36" s="41">
        <f t="shared" si="73"/>
        <v>195</v>
      </c>
      <c r="IF36" s="41">
        <f t="shared" si="73"/>
        <v>13243274</v>
      </c>
      <c r="IG36" s="41">
        <f t="shared" si="73"/>
        <v>277411</v>
      </c>
      <c r="IH36" s="41">
        <f t="shared" si="73"/>
        <v>7661</v>
      </c>
      <c r="II36" s="41">
        <f t="shared" si="73"/>
        <v>4117510</v>
      </c>
      <c r="IJ36" s="41">
        <f t="shared" si="73"/>
        <v>76856</v>
      </c>
      <c r="IK36" s="41">
        <f t="shared" si="73"/>
        <v>88645</v>
      </c>
      <c r="IL36" s="41">
        <f t="shared" si="73"/>
        <v>23353</v>
      </c>
      <c r="IM36" s="41">
        <f t="shared" si="73"/>
        <v>17834710</v>
      </c>
      <c r="IN36" s="41">
        <f t="shared" si="73"/>
        <v>445996</v>
      </c>
      <c r="IO36" s="41">
        <f t="shared" si="73"/>
        <v>12797293</v>
      </c>
      <c r="IP36" s="41">
        <f t="shared" si="73"/>
        <v>277411</v>
      </c>
      <c r="IQ36" s="42">
        <f t="shared" si="73"/>
        <v>7661</v>
      </c>
      <c r="IR36" s="107"/>
      <c r="IS36" s="89" t="s">
        <v>191</v>
      </c>
      <c r="IT36" s="41">
        <f t="shared" ref="IT36:JF36" si="74">SUM(IT23,IT35)</f>
        <v>4117505</v>
      </c>
      <c r="IU36" s="41">
        <f t="shared" si="74"/>
        <v>76852</v>
      </c>
      <c r="IV36" s="41">
        <f t="shared" si="74"/>
        <v>88639</v>
      </c>
      <c r="IW36" s="41">
        <f t="shared" si="74"/>
        <v>23353</v>
      </c>
      <c r="IX36" s="41">
        <f t="shared" si="74"/>
        <v>17388714</v>
      </c>
      <c r="IY36" s="41">
        <f t="shared" si="74"/>
        <v>511883</v>
      </c>
      <c r="IZ36" s="41">
        <f t="shared" si="74"/>
        <v>5549</v>
      </c>
      <c r="JA36" s="41">
        <f t="shared" si="74"/>
        <v>276</v>
      </c>
      <c r="JB36" s="41">
        <f t="shared" si="74"/>
        <v>82350</v>
      </c>
      <c r="JC36" s="41">
        <f t="shared" si="74"/>
        <v>1538</v>
      </c>
      <c r="JD36" s="41">
        <f t="shared" si="74"/>
        <v>1773</v>
      </c>
      <c r="JE36" s="41">
        <f t="shared" si="74"/>
        <v>467</v>
      </c>
      <c r="JF36" s="42">
        <f t="shared" si="74"/>
        <v>603836</v>
      </c>
      <c r="JG36" s="107"/>
      <c r="JH36" s="89" t="s">
        <v>191</v>
      </c>
      <c r="JI36" s="41">
        <f t="shared" ref="JI36:JV36" si="75">SUM(JI23,JI35)</f>
        <v>0</v>
      </c>
      <c r="JJ36" s="41">
        <f t="shared" si="75"/>
        <v>3668</v>
      </c>
      <c r="JK36" s="41">
        <f t="shared" si="75"/>
        <v>0</v>
      </c>
      <c r="JL36" s="41">
        <f t="shared" si="75"/>
        <v>64276</v>
      </c>
      <c r="JM36" s="41">
        <f t="shared" si="75"/>
        <v>0</v>
      </c>
      <c r="JN36" s="41">
        <f t="shared" si="75"/>
        <v>67944</v>
      </c>
      <c r="JO36" s="41">
        <f t="shared" si="75"/>
        <v>0</v>
      </c>
      <c r="JP36" s="41">
        <f t="shared" si="75"/>
        <v>1921</v>
      </c>
      <c r="JQ36" s="41">
        <f t="shared" si="75"/>
        <v>1821</v>
      </c>
      <c r="JR36" s="41">
        <f t="shared" ref="JR36" si="76">SUM(JR23,JR35)</f>
        <v>0</v>
      </c>
      <c r="JS36" s="41">
        <f t="shared" si="75"/>
        <v>0</v>
      </c>
      <c r="JT36" s="41">
        <f t="shared" si="75"/>
        <v>532150</v>
      </c>
      <c r="JU36" s="41">
        <f t="shared" si="75"/>
        <v>0</v>
      </c>
      <c r="JV36" s="42">
        <f t="shared" si="75"/>
        <v>532150</v>
      </c>
      <c r="JW36" s="106"/>
      <c r="JX36" s="107"/>
      <c r="JY36" s="108" t="s">
        <v>191</v>
      </c>
      <c r="JZ36" s="44">
        <f t="shared" ref="JZ36:KN36" si="77">SUM(JZ23,JZ35)</f>
        <v>45</v>
      </c>
      <c r="KA36" s="41">
        <f t="shared" si="77"/>
        <v>0</v>
      </c>
      <c r="KB36" s="41">
        <f t="shared" si="77"/>
        <v>45</v>
      </c>
      <c r="KC36" s="41">
        <f t="shared" si="77"/>
        <v>8221334</v>
      </c>
      <c r="KD36" s="41">
        <f t="shared" si="77"/>
        <v>0</v>
      </c>
      <c r="KE36" s="41">
        <f t="shared" si="77"/>
        <v>0</v>
      </c>
      <c r="KF36" s="41">
        <f t="shared" si="77"/>
        <v>479742</v>
      </c>
      <c r="KG36" s="41">
        <f t="shared" si="77"/>
        <v>46182</v>
      </c>
      <c r="KH36" s="41">
        <f t="shared" si="77"/>
        <v>23709</v>
      </c>
      <c r="KI36" s="41">
        <f t="shared" si="77"/>
        <v>0</v>
      </c>
      <c r="KJ36" s="41">
        <f>SUM(KJ23,KJ35)</f>
        <v>8770967</v>
      </c>
      <c r="KK36" s="41">
        <f t="shared" si="77"/>
        <v>100642</v>
      </c>
      <c r="KL36" s="41">
        <f t="shared" si="77"/>
        <v>8120697</v>
      </c>
      <c r="KM36" s="41">
        <f t="shared" si="77"/>
        <v>0</v>
      </c>
      <c r="KN36" s="42">
        <f t="shared" si="77"/>
        <v>0</v>
      </c>
      <c r="KO36" s="107"/>
      <c r="KP36" s="89" t="s">
        <v>191</v>
      </c>
      <c r="KQ36" s="41">
        <f t="shared" ref="KQ36:LC36" si="78">SUM(KQ23,KQ35)</f>
        <v>479741</v>
      </c>
      <c r="KR36" s="41">
        <f t="shared" si="78"/>
        <v>46180</v>
      </c>
      <c r="KS36" s="41">
        <f t="shared" si="78"/>
        <v>23707</v>
      </c>
      <c r="KT36" s="41">
        <f t="shared" si="78"/>
        <v>0</v>
      </c>
      <c r="KU36" s="41">
        <f t="shared" si="78"/>
        <v>8670325</v>
      </c>
      <c r="KV36" s="41">
        <f t="shared" si="78"/>
        <v>324826</v>
      </c>
      <c r="KW36" s="41">
        <f t="shared" si="78"/>
        <v>0</v>
      </c>
      <c r="KX36" s="41">
        <f t="shared" si="78"/>
        <v>0</v>
      </c>
      <c r="KY36" s="41">
        <f t="shared" si="78"/>
        <v>9595</v>
      </c>
      <c r="KZ36" s="41">
        <f t="shared" si="78"/>
        <v>925</v>
      </c>
      <c r="LA36" s="41">
        <f t="shared" si="78"/>
        <v>474</v>
      </c>
      <c r="LB36" s="41">
        <f t="shared" si="78"/>
        <v>0</v>
      </c>
      <c r="LC36" s="42">
        <f t="shared" si="78"/>
        <v>335820</v>
      </c>
      <c r="LD36" s="107"/>
      <c r="LE36" s="89" t="s">
        <v>191</v>
      </c>
      <c r="LF36" s="45">
        <f t="shared" ref="LF36:LM36" si="79">SUM(LF23,LF35)</f>
        <v>0</v>
      </c>
      <c r="LG36" s="41">
        <f t="shared" si="79"/>
        <v>12504</v>
      </c>
      <c r="LH36" s="41">
        <f t="shared" si="79"/>
        <v>0</v>
      </c>
      <c r="LI36" s="41">
        <f t="shared" si="79"/>
        <v>21994</v>
      </c>
      <c r="LJ36" s="41">
        <f t="shared" si="79"/>
        <v>0</v>
      </c>
      <c r="LK36" s="41">
        <f t="shared" si="79"/>
        <v>34498</v>
      </c>
      <c r="LL36" s="41">
        <f t="shared" si="79"/>
        <v>0</v>
      </c>
      <c r="LM36" s="41">
        <f t="shared" si="79"/>
        <v>474</v>
      </c>
      <c r="LN36" s="41">
        <f t="shared" ref="LN36:LS36" si="80">SUM(LN23,LN35)</f>
        <v>616</v>
      </c>
      <c r="LO36" s="41">
        <f t="shared" si="80"/>
        <v>0</v>
      </c>
      <c r="LP36" s="41">
        <f t="shared" si="80"/>
        <v>0</v>
      </c>
      <c r="LQ36" s="41">
        <f t="shared" si="80"/>
        <v>300232</v>
      </c>
      <c r="LR36" s="41">
        <f t="shared" si="80"/>
        <v>0</v>
      </c>
      <c r="LS36" s="43">
        <f t="shared" si="80"/>
        <v>300232</v>
      </c>
      <c r="LT36" s="106"/>
      <c r="LU36" s="107"/>
      <c r="LV36" s="89" t="s">
        <v>191</v>
      </c>
      <c r="LW36" s="41">
        <f t="shared" ref="LW36:NP36" si="81">SUM(LW23,LW35)</f>
        <v>350594</v>
      </c>
      <c r="LX36" s="41">
        <f t="shared" si="81"/>
        <v>168786</v>
      </c>
      <c r="LY36" s="41">
        <f t="shared" si="81"/>
        <v>519380</v>
      </c>
      <c r="LZ36" s="41">
        <f t="shared" si="81"/>
        <v>1746722580</v>
      </c>
      <c r="MA36" s="41">
        <f>SUM(MA23,MA35)</f>
        <v>39243940</v>
      </c>
      <c r="MB36" s="41">
        <f t="shared" si="81"/>
        <v>462287</v>
      </c>
      <c r="MC36" s="41">
        <f t="shared" si="81"/>
        <v>19054028</v>
      </c>
      <c r="MD36" s="41">
        <f>SUM(MD23,MD35)</f>
        <v>9562723</v>
      </c>
      <c r="ME36" s="41">
        <f t="shared" si="81"/>
        <v>1429717</v>
      </c>
      <c r="MF36" s="41">
        <f>SUM(MF23,MF35)</f>
        <v>1098044</v>
      </c>
      <c r="MG36" s="41">
        <f t="shared" si="81"/>
        <v>1817573319</v>
      </c>
      <c r="MH36" s="41">
        <f t="shared" si="81"/>
        <v>663800110</v>
      </c>
      <c r="MI36" s="41">
        <f t="shared" si="81"/>
        <v>1083527008</v>
      </c>
      <c r="MJ36" s="41">
        <f t="shared" si="81"/>
        <v>38817232</v>
      </c>
      <c r="MK36" s="43">
        <f t="shared" si="81"/>
        <v>453464</v>
      </c>
      <c r="ML36" s="106"/>
      <c r="MM36" s="107"/>
      <c r="MN36" s="89" t="s">
        <v>191</v>
      </c>
      <c r="MO36" s="41">
        <f t="shared" si="81"/>
        <v>19021831</v>
      </c>
      <c r="MP36" s="41">
        <f>SUM(MP23,MP35)</f>
        <v>9467977</v>
      </c>
      <c r="MQ36" s="41">
        <f t="shared" si="81"/>
        <v>1426514</v>
      </c>
      <c r="MR36" s="41">
        <f>SUM(MR23,MR35)</f>
        <v>1059183</v>
      </c>
      <c r="MS36" s="41">
        <f t="shared" si="81"/>
        <v>1153773209</v>
      </c>
      <c r="MT36" s="41">
        <f t="shared" si="81"/>
        <v>43319368</v>
      </c>
      <c r="MU36" s="41">
        <f t="shared" si="81"/>
        <v>771028</v>
      </c>
      <c r="MV36" s="41">
        <f>SUM(MV23,MV35)</f>
        <v>15817</v>
      </c>
      <c r="MW36" s="41">
        <f t="shared" si="81"/>
        <v>380439</v>
      </c>
      <c r="MX36" s="41">
        <f>SUM(MX23,MX35)</f>
        <v>189359</v>
      </c>
      <c r="MY36" s="41">
        <f t="shared" si="81"/>
        <v>28532</v>
      </c>
      <c r="MZ36" s="41">
        <f>SUM(MZ23,MZ35)</f>
        <v>21184</v>
      </c>
      <c r="NA36" s="42">
        <f t="shared" si="81"/>
        <v>44725727</v>
      </c>
      <c r="NB36" s="89" t="s">
        <v>191</v>
      </c>
      <c r="NC36" s="41">
        <f t="shared" si="81"/>
        <v>698143</v>
      </c>
      <c r="ND36" s="41">
        <f t="shared" si="81"/>
        <v>62905</v>
      </c>
      <c r="NE36" s="41">
        <f t="shared" si="81"/>
        <v>646908</v>
      </c>
      <c r="NF36" s="41">
        <f t="shared" si="81"/>
        <v>2511550</v>
      </c>
      <c r="NG36" s="41">
        <f t="shared" si="81"/>
        <v>9807</v>
      </c>
      <c r="NH36" s="41">
        <f t="shared" si="81"/>
        <v>3929313</v>
      </c>
      <c r="NI36" s="41">
        <f t="shared" si="81"/>
        <v>2807</v>
      </c>
      <c r="NJ36" s="41">
        <f t="shared" si="81"/>
        <v>76576</v>
      </c>
      <c r="NK36" s="41">
        <f t="shared" si="81"/>
        <v>96993</v>
      </c>
      <c r="NL36" s="41">
        <f t="shared" ref="NL36" si="82">SUM(NL23,NL35)</f>
        <v>15836</v>
      </c>
      <c r="NM36" s="41">
        <f t="shared" si="81"/>
        <v>2637</v>
      </c>
      <c r="NN36" s="41">
        <f t="shared" si="81"/>
        <v>37155207</v>
      </c>
      <c r="NO36" s="41">
        <f t="shared" si="81"/>
        <v>3446356</v>
      </c>
      <c r="NP36" s="42">
        <f t="shared" si="81"/>
        <v>40601563</v>
      </c>
    </row>
    <row r="37" spans="2:380" s="91" customFormat="1" ht="24.75" customHeight="1" thickTop="1" thickBot="1" x14ac:dyDescent="0.2">
      <c r="B37" s="90" t="s">
        <v>192</v>
      </c>
      <c r="C37" s="46">
        <f t="shared" ref="C37:AI37" si="83">SUM(C8,C36)</f>
        <v>484867452</v>
      </c>
      <c r="D37" s="46">
        <f t="shared" si="83"/>
        <v>67679694</v>
      </c>
      <c r="E37" s="46">
        <f t="shared" si="83"/>
        <v>552547146</v>
      </c>
      <c r="F37" s="46">
        <f t="shared" si="83"/>
        <v>4251561</v>
      </c>
      <c r="G37" s="46">
        <f t="shared" si="83"/>
        <v>270772</v>
      </c>
      <c r="H37" s="46">
        <f t="shared" si="83"/>
        <v>1926</v>
      </c>
      <c r="I37" s="46">
        <f t="shared" si="83"/>
        <v>1904315</v>
      </c>
      <c r="J37" s="46">
        <f t="shared" si="83"/>
        <v>2177013</v>
      </c>
      <c r="K37" s="46">
        <f t="shared" si="83"/>
        <v>184549</v>
      </c>
      <c r="L37" s="46">
        <f t="shared" si="83"/>
        <v>1202074</v>
      </c>
      <c r="M37" s="47">
        <f t="shared" si="83"/>
        <v>7815197</v>
      </c>
      <c r="N37" s="106"/>
      <c r="O37" s="107"/>
      <c r="P37" s="90" t="s">
        <v>192</v>
      </c>
      <c r="Q37" s="46">
        <f t="shared" si="83"/>
        <v>6687</v>
      </c>
      <c r="R37" s="46">
        <f t="shared" si="83"/>
        <v>2298292</v>
      </c>
      <c r="S37" s="46">
        <f t="shared" si="83"/>
        <v>2304979</v>
      </c>
      <c r="T37" s="46">
        <f t="shared" si="83"/>
        <v>368</v>
      </c>
      <c r="U37" s="46">
        <f t="shared" si="83"/>
        <v>0</v>
      </c>
      <c r="V37" s="46">
        <f t="shared" si="83"/>
        <v>0</v>
      </c>
      <c r="W37" s="46">
        <f t="shared" si="83"/>
        <v>1017</v>
      </c>
      <c r="X37" s="46">
        <f t="shared" si="83"/>
        <v>1385</v>
      </c>
      <c r="Y37" s="46">
        <f t="shared" si="83"/>
        <v>1210131</v>
      </c>
      <c r="Z37" s="48">
        <f t="shared" si="83"/>
        <v>11331692</v>
      </c>
      <c r="AA37" s="106"/>
      <c r="AB37" s="107"/>
      <c r="AC37" s="90" t="s">
        <v>192</v>
      </c>
      <c r="AD37" s="46">
        <f t="shared" si="83"/>
        <v>3837975</v>
      </c>
      <c r="AE37" s="46">
        <f t="shared" si="83"/>
        <v>22</v>
      </c>
      <c r="AF37" s="46">
        <f t="shared" si="83"/>
        <v>3837997</v>
      </c>
      <c r="AG37" s="46">
        <f t="shared" si="83"/>
        <v>7493695</v>
      </c>
      <c r="AH37" s="46">
        <f t="shared" si="83"/>
        <v>1012</v>
      </c>
      <c r="AI37" s="48">
        <f t="shared" si="83"/>
        <v>66</v>
      </c>
      <c r="AJ37" s="106"/>
      <c r="AK37" s="107"/>
      <c r="AL37" s="109" t="s">
        <v>192</v>
      </c>
      <c r="AM37" s="49">
        <f t="shared" ref="AM37:CG37" si="84">SUM(AM8,AM36)</f>
        <v>935495</v>
      </c>
      <c r="AN37" s="46">
        <f t="shared" si="84"/>
        <v>187468</v>
      </c>
      <c r="AO37" s="46">
        <f t="shared" si="84"/>
        <v>1122963</v>
      </c>
      <c r="AP37" s="46">
        <f t="shared" si="84"/>
        <v>3383059896</v>
      </c>
      <c r="AQ37" s="46">
        <f t="shared" si="84"/>
        <v>121019181</v>
      </c>
      <c r="AR37" s="46">
        <f>SUM(AR8,AR36)</f>
        <v>943771</v>
      </c>
      <c r="AS37" s="46">
        <f t="shared" si="84"/>
        <v>20985671</v>
      </c>
      <c r="AT37" s="46">
        <f>SUM(AT8,AT36)</f>
        <v>16599735</v>
      </c>
      <c r="AU37" s="46">
        <f t="shared" si="84"/>
        <v>1682546</v>
      </c>
      <c r="AV37" s="46">
        <f>SUM(AV8,AV36)</f>
        <v>3072871</v>
      </c>
      <c r="AW37" s="46">
        <f t="shared" si="84"/>
        <v>3547360892</v>
      </c>
      <c r="AX37" s="46">
        <f t="shared" si="84"/>
        <v>1379144197</v>
      </c>
      <c r="AY37" s="46">
        <f t="shared" si="84"/>
        <v>2005473804</v>
      </c>
      <c r="AZ37" s="46">
        <f t="shared" si="84"/>
        <v>119908670</v>
      </c>
      <c r="BA37" s="47">
        <f t="shared" si="84"/>
        <v>912862</v>
      </c>
      <c r="BB37" s="107"/>
      <c r="BC37" s="109" t="s">
        <v>192</v>
      </c>
      <c r="BD37" s="46">
        <f t="shared" si="84"/>
        <v>20892378</v>
      </c>
      <c r="BE37" s="46">
        <f>SUM(BE8,BE36)</f>
        <v>16360398</v>
      </c>
      <c r="BF37" s="46">
        <f t="shared" si="84"/>
        <v>1677964</v>
      </c>
      <c r="BG37" s="46">
        <f>SUM(BG8,BG36)</f>
        <v>2992482</v>
      </c>
      <c r="BH37" s="46">
        <f t="shared" si="84"/>
        <v>2168216695</v>
      </c>
      <c r="BI37" s="46">
        <f t="shared" si="84"/>
        <v>57581513</v>
      </c>
      <c r="BJ37" s="46">
        <f t="shared" si="84"/>
        <v>1523109</v>
      </c>
      <c r="BK37" s="46">
        <f>SUM(BK8,BK36)</f>
        <v>20847</v>
      </c>
      <c r="BL37" s="46">
        <f t="shared" si="84"/>
        <v>266757</v>
      </c>
      <c r="BM37" s="46">
        <f>SUM(BM8,BM36)</f>
        <v>226044</v>
      </c>
      <c r="BN37" s="46">
        <f t="shared" si="84"/>
        <v>24325</v>
      </c>
      <c r="BO37" s="46">
        <f>SUM(BO8,BO36)</f>
        <v>39474</v>
      </c>
      <c r="BP37" s="47">
        <f t="shared" si="84"/>
        <v>59682069</v>
      </c>
      <c r="BQ37" s="106"/>
      <c r="BR37" s="107"/>
      <c r="BS37" s="109" t="s">
        <v>192</v>
      </c>
      <c r="BT37" s="46">
        <f>SUM(BT8,BT36)</f>
        <v>1080531</v>
      </c>
      <c r="BU37" s="46">
        <f>SUM(BU8,BU36)</f>
        <v>50160</v>
      </c>
      <c r="BV37" s="46">
        <f t="shared" si="84"/>
        <v>897151</v>
      </c>
      <c r="BW37" s="46">
        <f t="shared" si="84"/>
        <v>2870119</v>
      </c>
      <c r="BX37" s="46">
        <f>SUM(BX8,BX36)</f>
        <v>3010</v>
      </c>
      <c r="BY37" s="46">
        <f>SUM(BY8,BY36)</f>
        <v>4900971</v>
      </c>
      <c r="BZ37" s="46">
        <f>SUM(BZ8,BZ36)</f>
        <v>4126</v>
      </c>
      <c r="CA37" s="46">
        <f>SUM(CA8,CA36)</f>
        <v>99850</v>
      </c>
      <c r="CB37" s="46">
        <f>SUM(CB8,CB36)</f>
        <v>115495</v>
      </c>
      <c r="CC37" s="46">
        <f t="shared" ref="CC37" si="85">SUM(CC8,CC36)</f>
        <v>1975</v>
      </c>
      <c r="CD37" s="46">
        <f t="shared" si="84"/>
        <v>11768</v>
      </c>
      <c r="CE37" s="46">
        <f t="shared" si="84"/>
        <v>51089504</v>
      </c>
      <c r="CF37" s="46">
        <f t="shared" si="84"/>
        <v>3458380</v>
      </c>
      <c r="CG37" s="48">
        <f t="shared" si="84"/>
        <v>54547884</v>
      </c>
      <c r="CH37" s="106"/>
      <c r="CI37" s="107"/>
      <c r="CJ37" s="109" t="s">
        <v>192</v>
      </c>
      <c r="CK37" s="49">
        <f t="shared" ref="CK37:CY37" si="86">SUM(CK8,CK36)</f>
        <v>23878</v>
      </c>
      <c r="CL37" s="46">
        <f t="shared" si="86"/>
        <v>0</v>
      </c>
      <c r="CM37" s="46">
        <f t="shared" si="86"/>
        <v>23878</v>
      </c>
      <c r="CN37" s="46">
        <f t="shared" si="86"/>
        <v>251429303</v>
      </c>
      <c r="CO37" s="46">
        <f t="shared" si="86"/>
        <v>9066019</v>
      </c>
      <c r="CP37" s="46">
        <f t="shared" si="86"/>
        <v>240790</v>
      </c>
      <c r="CQ37" s="46">
        <f t="shared" si="86"/>
        <v>3950930</v>
      </c>
      <c r="CR37" s="46">
        <f t="shared" si="86"/>
        <v>2209245</v>
      </c>
      <c r="CS37" s="46">
        <f t="shared" si="86"/>
        <v>433565</v>
      </c>
      <c r="CT37" s="46">
        <f t="shared" si="86"/>
        <v>207604</v>
      </c>
      <c r="CU37" s="46">
        <f t="shared" si="86"/>
        <v>267537456</v>
      </c>
      <c r="CV37" s="46">
        <f t="shared" si="86"/>
        <v>53464569</v>
      </c>
      <c r="CW37" s="46">
        <f t="shared" si="86"/>
        <v>197965477</v>
      </c>
      <c r="CX37" s="46">
        <f t="shared" si="86"/>
        <v>9065891</v>
      </c>
      <c r="CY37" s="47">
        <f t="shared" si="86"/>
        <v>240782</v>
      </c>
      <c r="CZ37" s="107"/>
      <c r="DA37" s="109" t="s">
        <v>192</v>
      </c>
      <c r="DB37" s="46">
        <f t="shared" ref="DB37:DN37" si="87">SUM(DB8,DB36)</f>
        <v>3950896</v>
      </c>
      <c r="DC37" s="46">
        <f t="shared" si="87"/>
        <v>2208965</v>
      </c>
      <c r="DD37" s="46">
        <f t="shared" si="87"/>
        <v>433301</v>
      </c>
      <c r="DE37" s="46">
        <f t="shared" si="87"/>
        <v>207575</v>
      </c>
      <c r="DF37" s="46">
        <f t="shared" si="87"/>
        <v>214072887</v>
      </c>
      <c r="DG37" s="46">
        <f t="shared" si="87"/>
        <v>5304015</v>
      </c>
      <c r="DH37" s="46">
        <f t="shared" si="87"/>
        <v>102899</v>
      </c>
      <c r="DI37" s="46">
        <f t="shared" si="87"/>
        <v>4833</v>
      </c>
      <c r="DJ37" s="46">
        <f t="shared" si="87"/>
        <v>44407</v>
      </c>
      <c r="DK37" s="46">
        <f t="shared" si="87"/>
        <v>27424</v>
      </c>
      <c r="DL37" s="46">
        <f t="shared" si="87"/>
        <v>5470</v>
      </c>
      <c r="DM37" s="46">
        <f t="shared" si="87"/>
        <v>2394</v>
      </c>
      <c r="DN37" s="47">
        <f t="shared" si="87"/>
        <v>5491442</v>
      </c>
      <c r="DO37" s="106"/>
      <c r="DP37" s="107"/>
      <c r="DQ37" s="90" t="s">
        <v>192</v>
      </c>
      <c r="DR37" s="46">
        <f t="shared" ref="DR37:DY37" si="88">SUM(DR8,DR36)</f>
        <v>15903</v>
      </c>
      <c r="DS37" s="46">
        <f t="shared" si="88"/>
        <v>8913</v>
      </c>
      <c r="DT37" s="46">
        <f t="shared" si="88"/>
        <v>15</v>
      </c>
      <c r="DU37" s="46">
        <f t="shared" si="88"/>
        <v>503693</v>
      </c>
      <c r="DV37" s="46">
        <f t="shared" si="88"/>
        <v>1127</v>
      </c>
      <c r="DW37" s="46">
        <f t="shared" si="88"/>
        <v>529651</v>
      </c>
      <c r="DX37" s="46">
        <f t="shared" si="88"/>
        <v>0</v>
      </c>
      <c r="DY37" s="46">
        <f t="shared" si="88"/>
        <v>15990</v>
      </c>
      <c r="DZ37" s="46">
        <f t="shared" ref="DZ37:EE37" si="89">SUM(DZ8,DZ36)</f>
        <v>21352</v>
      </c>
      <c r="EA37" s="46">
        <f t="shared" si="89"/>
        <v>15358</v>
      </c>
      <c r="EB37" s="46">
        <f t="shared" si="89"/>
        <v>0</v>
      </c>
      <c r="EC37" s="46">
        <f t="shared" si="89"/>
        <v>4909091</v>
      </c>
      <c r="ED37" s="46">
        <f t="shared" si="89"/>
        <v>0</v>
      </c>
      <c r="EE37" s="47">
        <f t="shared" si="89"/>
        <v>4909091</v>
      </c>
      <c r="EF37" s="106"/>
      <c r="EG37" s="107"/>
      <c r="EH37" s="109" t="s">
        <v>192</v>
      </c>
      <c r="EI37" s="49">
        <f t="shared" ref="EI37:EW37" si="90">SUM(EI8,EI36)</f>
        <v>19503</v>
      </c>
      <c r="EJ37" s="46">
        <f t="shared" si="90"/>
        <v>0</v>
      </c>
      <c r="EK37" s="46">
        <f t="shared" si="90"/>
        <v>19503</v>
      </c>
      <c r="EL37" s="46">
        <f t="shared" si="90"/>
        <v>307754114</v>
      </c>
      <c r="EM37" s="46">
        <f t="shared" si="90"/>
        <v>9301980</v>
      </c>
      <c r="EN37" s="46">
        <f t="shared" si="90"/>
        <v>226725</v>
      </c>
      <c r="EO37" s="46">
        <f t="shared" si="90"/>
        <v>15690947</v>
      </c>
      <c r="EP37" s="46">
        <f t="shared" si="90"/>
        <v>3056080</v>
      </c>
      <c r="EQ37" s="46">
        <f t="shared" si="90"/>
        <v>834752</v>
      </c>
      <c r="ER37" s="46">
        <f t="shared" si="90"/>
        <v>229660</v>
      </c>
      <c r="ES37" s="46">
        <f t="shared" si="90"/>
        <v>337094258</v>
      </c>
      <c r="ET37" s="46">
        <f t="shared" si="90"/>
        <v>46968127</v>
      </c>
      <c r="EU37" s="46">
        <f t="shared" si="90"/>
        <v>260786892</v>
      </c>
      <c r="EV37" s="46">
        <f t="shared" si="90"/>
        <v>9301855</v>
      </c>
      <c r="EW37" s="47">
        <f t="shared" si="90"/>
        <v>226708</v>
      </c>
      <c r="EX37" s="107"/>
      <c r="EY37" s="90" t="s">
        <v>192</v>
      </c>
      <c r="EZ37" s="46">
        <f t="shared" ref="EZ37:FL37" si="91">SUM(EZ8,EZ36)</f>
        <v>15690884</v>
      </c>
      <c r="FA37" s="46">
        <f t="shared" si="91"/>
        <v>3055746</v>
      </c>
      <c r="FB37" s="46">
        <f t="shared" si="91"/>
        <v>834423</v>
      </c>
      <c r="FC37" s="46">
        <f t="shared" si="91"/>
        <v>229623</v>
      </c>
      <c r="FD37" s="46">
        <f t="shared" si="91"/>
        <v>290126131</v>
      </c>
      <c r="FE37" s="46">
        <f t="shared" si="91"/>
        <v>6742316</v>
      </c>
      <c r="FF37" s="46">
        <f t="shared" si="91"/>
        <v>115757</v>
      </c>
      <c r="FG37" s="46">
        <f t="shared" si="91"/>
        <v>5620</v>
      </c>
      <c r="FH37" s="46">
        <f t="shared" si="91"/>
        <v>222777</v>
      </c>
      <c r="FI37" s="46">
        <f t="shared" si="91"/>
        <v>37537</v>
      </c>
      <c r="FJ37" s="46">
        <f t="shared" si="91"/>
        <v>11610</v>
      </c>
      <c r="FK37" s="46">
        <f t="shared" si="91"/>
        <v>2538</v>
      </c>
      <c r="FL37" s="47">
        <f t="shared" si="91"/>
        <v>7138155</v>
      </c>
      <c r="FM37" s="107"/>
      <c r="FN37" s="90" t="s">
        <v>192</v>
      </c>
      <c r="FO37" s="46">
        <f t="shared" ref="FO37:GB37" si="92">SUM(FO8,FO36)</f>
        <v>12402</v>
      </c>
      <c r="FP37" s="46">
        <f t="shared" si="92"/>
        <v>10847</v>
      </c>
      <c r="FQ37" s="46">
        <f t="shared" si="92"/>
        <v>47</v>
      </c>
      <c r="FR37" s="46">
        <f t="shared" si="92"/>
        <v>729345</v>
      </c>
      <c r="FS37" s="46">
        <f t="shared" si="92"/>
        <v>9887</v>
      </c>
      <c r="FT37" s="46">
        <f t="shared" si="92"/>
        <v>762528</v>
      </c>
      <c r="FU37" s="46">
        <f t="shared" si="92"/>
        <v>0</v>
      </c>
      <c r="FV37" s="46">
        <f t="shared" si="92"/>
        <v>21451</v>
      </c>
      <c r="FW37" s="46">
        <f t="shared" si="92"/>
        <v>30228</v>
      </c>
      <c r="FX37" s="46">
        <f t="shared" ref="FX37" si="93">SUM(FX8,FX36)</f>
        <v>12058</v>
      </c>
      <c r="FY37" s="46">
        <f t="shared" si="92"/>
        <v>3</v>
      </c>
      <c r="FZ37" s="46">
        <f t="shared" si="92"/>
        <v>6311886</v>
      </c>
      <c r="GA37" s="46">
        <f t="shared" si="92"/>
        <v>0</v>
      </c>
      <c r="GB37" s="47">
        <f t="shared" si="92"/>
        <v>6311886</v>
      </c>
      <c r="GC37" s="106"/>
      <c r="GD37" s="107"/>
      <c r="GE37" s="109" t="s">
        <v>192</v>
      </c>
      <c r="GF37" s="49">
        <f t="shared" ref="GF37:GT37" si="94">SUM(GF8,GF36)</f>
        <v>5295</v>
      </c>
      <c r="GG37" s="46">
        <f t="shared" si="94"/>
        <v>0</v>
      </c>
      <c r="GH37" s="46">
        <f t="shared" si="94"/>
        <v>5295</v>
      </c>
      <c r="GI37" s="46">
        <f t="shared" si="94"/>
        <v>164687295</v>
      </c>
      <c r="GJ37" s="46">
        <f t="shared" si="94"/>
        <v>4118526</v>
      </c>
      <c r="GK37" s="46">
        <f t="shared" si="94"/>
        <v>89953</v>
      </c>
      <c r="GL37" s="46">
        <f t="shared" si="94"/>
        <v>21030901</v>
      </c>
      <c r="GM37" s="46">
        <f t="shared" si="94"/>
        <v>5127852</v>
      </c>
      <c r="GN37" s="46">
        <f t="shared" si="94"/>
        <v>638589</v>
      </c>
      <c r="GO37" s="46">
        <f t="shared" si="94"/>
        <v>134595</v>
      </c>
      <c r="GP37" s="46">
        <f t="shared" si="94"/>
        <v>195827712</v>
      </c>
      <c r="GQ37" s="46">
        <f t="shared" si="94"/>
        <v>12030563</v>
      </c>
      <c r="GR37" s="46">
        <f t="shared" si="94"/>
        <v>152657156</v>
      </c>
      <c r="GS37" s="46">
        <f t="shared" si="94"/>
        <v>4118487</v>
      </c>
      <c r="GT37" s="47">
        <f t="shared" si="94"/>
        <v>89942</v>
      </c>
      <c r="GU37" s="107"/>
      <c r="GV37" s="90" t="s">
        <v>192</v>
      </c>
      <c r="GW37" s="46">
        <f t="shared" ref="GW37:HI37" si="95">SUM(GW8,GW36)</f>
        <v>21030873</v>
      </c>
      <c r="GX37" s="46">
        <f t="shared" si="95"/>
        <v>5127695</v>
      </c>
      <c r="GY37" s="46">
        <f t="shared" si="95"/>
        <v>638417</v>
      </c>
      <c r="GZ37" s="46">
        <f t="shared" si="95"/>
        <v>134579</v>
      </c>
      <c r="HA37" s="46">
        <f>SUM(HA8,HA36)</f>
        <v>183797149</v>
      </c>
      <c r="HB37" s="46">
        <f t="shared" si="95"/>
        <v>3909988</v>
      </c>
      <c r="HC37" s="46">
        <f t="shared" si="95"/>
        <v>50499</v>
      </c>
      <c r="HD37" s="46">
        <f t="shared" si="95"/>
        <v>2679</v>
      </c>
      <c r="HE37" s="46">
        <f t="shared" si="95"/>
        <v>225958</v>
      </c>
      <c r="HF37" s="46">
        <f t="shared" si="95"/>
        <v>69969</v>
      </c>
      <c r="HG37" s="46">
        <f t="shared" si="95"/>
        <v>7579</v>
      </c>
      <c r="HH37" s="46">
        <f t="shared" si="95"/>
        <v>1595</v>
      </c>
      <c r="HI37" s="47">
        <f t="shared" si="95"/>
        <v>4268267</v>
      </c>
      <c r="HJ37" s="107"/>
      <c r="HK37" s="90" t="s">
        <v>192</v>
      </c>
      <c r="HL37" s="46">
        <f t="shared" ref="HL37:HY37" si="96">SUM(HL8,HL36)</f>
        <v>753</v>
      </c>
      <c r="HM37" s="46">
        <f t="shared" si="96"/>
        <v>13090</v>
      </c>
      <c r="HN37" s="46">
        <f t="shared" si="96"/>
        <v>0</v>
      </c>
      <c r="HO37" s="46">
        <f t="shared" si="96"/>
        <v>442251</v>
      </c>
      <c r="HP37" s="46">
        <f t="shared" si="96"/>
        <v>618</v>
      </c>
      <c r="HQ37" s="46">
        <f t="shared" si="96"/>
        <v>456712</v>
      </c>
      <c r="HR37" s="46">
        <f t="shared" si="96"/>
        <v>0</v>
      </c>
      <c r="HS37" s="46">
        <f t="shared" si="96"/>
        <v>14994</v>
      </c>
      <c r="HT37" s="46">
        <f t="shared" si="96"/>
        <v>26795</v>
      </c>
      <c r="HU37" s="46">
        <f t="shared" ref="HU37" si="97">SUM(HU8,HU36)</f>
        <v>0</v>
      </c>
      <c r="HV37" s="46">
        <f t="shared" si="96"/>
        <v>3</v>
      </c>
      <c r="HW37" s="46">
        <f t="shared" si="96"/>
        <v>3769762</v>
      </c>
      <c r="HX37" s="46">
        <f t="shared" si="96"/>
        <v>0</v>
      </c>
      <c r="HY37" s="47">
        <f t="shared" si="96"/>
        <v>3769762</v>
      </c>
      <c r="HZ37" s="106"/>
      <c r="IA37" s="107"/>
      <c r="IB37" s="109" t="s">
        <v>192</v>
      </c>
      <c r="IC37" s="49">
        <f t="shared" ref="IC37:IQ37" si="98">SUM(IC8,IC36)</f>
        <v>774</v>
      </c>
      <c r="ID37" s="46">
        <f t="shared" si="98"/>
        <v>0</v>
      </c>
      <c r="IE37" s="46">
        <f t="shared" si="98"/>
        <v>774</v>
      </c>
      <c r="IF37" s="46">
        <f t="shared" si="98"/>
        <v>53250502</v>
      </c>
      <c r="IG37" s="46">
        <f t="shared" si="98"/>
        <v>829085</v>
      </c>
      <c r="IH37" s="46">
        <f t="shared" si="98"/>
        <v>13671</v>
      </c>
      <c r="II37" s="46">
        <f t="shared" si="98"/>
        <v>10733226</v>
      </c>
      <c r="IJ37" s="46">
        <f t="shared" si="98"/>
        <v>1160559</v>
      </c>
      <c r="IK37" s="46">
        <f t="shared" si="98"/>
        <v>422695</v>
      </c>
      <c r="IL37" s="46">
        <f t="shared" si="98"/>
        <v>26158</v>
      </c>
      <c r="IM37" s="46">
        <f t="shared" si="98"/>
        <v>66435896</v>
      </c>
      <c r="IN37" s="46">
        <f t="shared" si="98"/>
        <v>1787826</v>
      </c>
      <c r="IO37" s="46">
        <f t="shared" si="98"/>
        <v>51462765</v>
      </c>
      <c r="IP37" s="46">
        <f t="shared" si="98"/>
        <v>829080</v>
      </c>
      <c r="IQ37" s="47">
        <f t="shared" si="98"/>
        <v>13670</v>
      </c>
      <c r="IR37" s="107"/>
      <c r="IS37" s="90" t="s">
        <v>192</v>
      </c>
      <c r="IT37" s="46">
        <f t="shared" ref="IT37:JF37" si="99">SUM(IT8,IT36)</f>
        <v>10733210</v>
      </c>
      <c r="IU37" s="46">
        <f t="shared" si="99"/>
        <v>1160531</v>
      </c>
      <c r="IV37" s="46">
        <f t="shared" si="99"/>
        <v>422658</v>
      </c>
      <c r="IW37" s="46">
        <f t="shared" si="99"/>
        <v>26156</v>
      </c>
      <c r="IX37" s="46">
        <f t="shared" si="99"/>
        <v>64648070</v>
      </c>
      <c r="IY37" s="46">
        <f t="shared" si="99"/>
        <v>1285166</v>
      </c>
      <c r="IZ37" s="46">
        <f t="shared" si="99"/>
        <v>11066</v>
      </c>
      <c r="JA37" s="46">
        <f t="shared" si="99"/>
        <v>384</v>
      </c>
      <c r="JB37" s="46">
        <f t="shared" si="99"/>
        <v>148507</v>
      </c>
      <c r="JC37" s="46">
        <f t="shared" si="99"/>
        <v>12375</v>
      </c>
      <c r="JD37" s="46">
        <f t="shared" si="99"/>
        <v>5113</v>
      </c>
      <c r="JE37" s="46">
        <f t="shared" si="99"/>
        <v>495</v>
      </c>
      <c r="JF37" s="47">
        <f t="shared" si="99"/>
        <v>1463106</v>
      </c>
      <c r="JG37" s="107"/>
      <c r="JH37" s="90" t="s">
        <v>192</v>
      </c>
      <c r="JI37" s="46">
        <f t="shared" ref="JI37:JV37" si="100">SUM(JI8,JI36)</f>
        <v>0</v>
      </c>
      <c r="JJ37" s="46">
        <f t="shared" si="100"/>
        <v>9896</v>
      </c>
      <c r="JK37" s="46">
        <f t="shared" si="100"/>
        <v>0</v>
      </c>
      <c r="JL37" s="46">
        <f t="shared" si="100"/>
        <v>140255</v>
      </c>
      <c r="JM37" s="46">
        <f t="shared" si="100"/>
        <v>2445</v>
      </c>
      <c r="JN37" s="46">
        <f t="shared" si="100"/>
        <v>152596</v>
      </c>
      <c r="JO37" s="46">
        <f t="shared" si="100"/>
        <v>0</v>
      </c>
      <c r="JP37" s="46">
        <f t="shared" si="100"/>
        <v>7891</v>
      </c>
      <c r="JQ37" s="46">
        <f t="shared" si="100"/>
        <v>9410</v>
      </c>
      <c r="JR37" s="46">
        <f t="shared" ref="JR37" si="101">SUM(JR8,JR36)</f>
        <v>0</v>
      </c>
      <c r="JS37" s="46">
        <f t="shared" si="100"/>
        <v>0</v>
      </c>
      <c r="JT37" s="46">
        <f t="shared" si="100"/>
        <v>1293209</v>
      </c>
      <c r="JU37" s="46">
        <f t="shared" si="100"/>
        <v>0</v>
      </c>
      <c r="JV37" s="47">
        <f t="shared" si="100"/>
        <v>1293209</v>
      </c>
      <c r="JW37" s="106"/>
      <c r="JX37" s="107"/>
      <c r="JY37" s="109" t="s">
        <v>192</v>
      </c>
      <c r="JZ37" s="49">
        <f t="shared" ref="JZ37:KN37" si="102">SUM(JZ8,JZ36)</f>
        <v>246</v>
      </c>
      <c r="KA37" s="46">
        <f t="shared" si="102"/>
        <v>0</v>
      </c>
      <c r="KB37" s="46">
        <f t="shared" si="102"/>
        <v>246</v>
      </c>
      <c r="KC37" s="46">
        <f t="shared" si="102"/>
        <v>64174362</v>
      </c>
      <c r="KD37" s="46">
        <f t="shared" si="102"/>
        <v>6314699</v>
      </c>
      <c r="KE37" s="46">
        <f t="shared" si="102"/>
        <v>39413</v>
      </c>
      <c r="KF37" s="46">
        <f t="shared" si="102"/>
        <v>17326649</v>
      </c>
      <c r="KG37" s="46">
        <f t="shared" si="102"/>
        <v>644139</v>
      </c>
      <c r="KH37" s="46">
        <f t="shared" si="102"/>
        <v>283677</v>
      </c>
      <c r="KI37" s="46">
        <f t="shared" si="102"/>
        <v>188</v>
      </c>
      <c r="KJ37" s="46">
        <f t="shared" si="102"/>
        <v>90647043</v>
      </c>
      <c r="KK37" s="46">
        <f t="shared" si="102"/>
        <v>553574</v>
      </c>
      <c r="KL37" s="46">
        <f t="shared" si="102"/>
        <v>63621737</v>
      </c>
      <c r="KM37" s="46">
        <f t="shared" si="102"/>
        <v>6314697</v>
      </c>
      <c r="KN37" s="47">
        <f t="shared" si="102"/>
        <v>39411</v>
      </c>
      <c r="KO37" s="107"/>
      <c r="KP37" s="90" t="s">
        <v>192</v>
      </c>
      <c r="KQ37" s="46">
        <f t="shared" ref="KQ37:LC37" si="103">SUM(KQ8,KQ36)</f>
        <v>17326645</v>
      </c>
      <c r="KR37" s="46">
        <f t="shared" si="103"/>
        <v>644128</v>
      </c>
      <c r="KS37" s="46">
        <f t="shared" si="103"/>
        <v>283665</v>
      </c>
      <c r="KT37" s="46">
        <f t="shared" si="103"/>
        <v>186</v>
      </c>
      <c r="KU37" s="46">
        <f t="shared" si="103"/>
        <v>90093469</v>
      </c>
      <c r="KV37" s="46">
        <f t="shared" si="103"/>
        <v>1435475</v>
      </c>
      <c r="KW37" s="46">
        <f t="shared" si="103"/>
        <v>63147</v>
      </c>
      <c r="KX37" s="46">
        <f t="shared" si="103"/>
        <v>709</v>
      </c>
      <c r="KY37" s="46">
        <f t="shared" si="103"/>
        <v>178064</v>
      </c>
      <c r="KZ37" s="46">
        <f t="shared" si="103"/>
        <v>6904</v>
      </c>
      <c r="LA37" s="46">
        <f t="shared" si="103"/>
        <v>3074</v>
      </c>
      <c r="LB37" s="46">
        <f t="shared" si="103"/>
        <v>2</v>
      </c>
      <c r="LC37" s="47">
        <f t="shared" si="103"/>
        <v>1687375</v>
      </c>
      <c r="LD37" s="107"/>
      <c r="LE37" s="90" t="s">
        <v>192</v>
      </c>
      <c r="LF37" s="50">
        <f t="shared" ref="LF37:LM37" si="104">SUM(LF8,LF36)</f>
        <v>0</v>
      </c>
      <c r="LG37" s="46">
        <f t="shared" si="104"/>
        <v>49514</v>
      </c>
      <c r="LH37" s="46">
        <f t="shared" si="104"/>
        <v>0</v>
      </c>
      <c r="LI37" s="46">
        <f t="shared" si="104"/>
        <v>162471</v>
      </c>
      <c r="LJ37" s="46">
        <f t="shared" si="104"/>
        <v>4652</v>
      </c>
      <c r="LK37" s="46">
        <f t="shared" si="104"/>
        <v>216637</v>
      </c>
      <c r="LL37" s="46">
        <f t="shared" si="104"/>
        <v>0</v>
      </c>
      <c r="LM37" s="46">
        <f t="shared" si="104"/>
        <v>6420</v>
      </c>
      <c r="LN37" s="46">
        <f t="shared" ref="LN37:LS37" si="105">SUM(LN8,LN36)</f>
        <v>8176</v>
      </c>
      <c r="LO37" s="46">
        <f t="shared" si="105"/>
        <v>0</v>
      </c>
      <c r="LP37" s="46">
        <f t="shared" si="105"/>
        <v>0</v>
      </c>
      <c r="LQ37" s="46">
        <f t="shared" si="105"/>
        <v>1456142</v>
      </c>
      <c r="LR37" s="46">
        <f t="shared" si="105"/>
        <v>0</v>
      </c>
      <c r="LS37" s="48">
        <f t="shared" si="105"/>
        <v>1456142</v>
      </c>
      <c r="LT37" s="106"/>
      <c r="LU37" s="107"/>
      <c r="LV37" s="90" t="s">
        <v>192</v>
      </c>
      <c r="LW37" s="46">
        <f t="shared" ref="LW37:NP37" si="106">SUM(LW8,LW36)</f>
        <v>985191</v>
      </c>
      <c r="LX37" s="46">
        <f t="shared" si="106"/>
        <v>187468</v>
      </c>
      <c r="LY37" s="46">
        <f t="shared" si="106"/>
        <v>1172659</v>
      </c>
      <c r="LZ37" s="46">
        <f t="shared" si="106"/>
        <v>4224355472</v>
      </c>
      <c r="MA37" s="46">
        <f>SUM(MA8,MA36)</f>
        <v>150649490</v>
      </c>
      <c r="MB37" s="46">
        <f t="shared" si="106"/>
        <v>1554323</v>
      </c>
      <c r="MC37" s="46">
        <f t="shared" si="106"/>
        <v>89718324</v>
      </c>
      <c r="MD37" s="46">
        <f>SUM(MD8,MD36)</f>
        <v>28797610</v>
      </c>
      <c r="ME37" s="46">
        <f t="shared" si="106"/>
        <v>4295824</v>
      </c>
      <c r="MF37" s="46">
        <f>SUM(MF8,MF36)</f>
        <v>3671076</v>
      </c>
      <c r="MG37" s="46">
        <f t="shared" si="106"/>
        <v>4504903257</v>
      </c>
      <c r="MH37" s="46">
        <f t="shared" si="106"/>
        <v>1493948856</v>
      </c>
      <c r="MI37" s="46">
        <f t="shared" si="106"/>
        <v>2731967831</v>
      </c>
      <c r="MJ37" s="46">
        <f t="shared" si="106"/>
        <v>149538680</v>
      </c>
      <c r="MK37" s="48">
        <f t="shared" si="106"/>
        <v>1523375</v>
      </c>
      <c r="ML37" s="106"/>
      <c r="MM37" s="107"/>
      <c r="MN37" s="90" t="s">
        <v>192</v>
      </c>
      <c r="MO37" s="46">
        <f t="shared" si="106"/>
        <v>89624886</v>
      </c>
      <c r="MP37" s="46">
        <f>SUM(MP8,MP36)</f>
        <v>28557463</v>
      </c>
      <c r="MQ37" s="46">
        <f t="shared" si="106"/>
        <v>4290428</v>
      </c>
      <c r="MR37" s="46">
        <f>SUM(MR8,MR36)</f>
        <v>3590601</v>
      </c>
      <c r="MS37" s="46">
        <f t="shared" si="106"/>
        <v>3010954401</v>
      </c>
      <c r="MT37" s="46">
        <f t="shared" si="106"/>
        <v>76258473</v>
      </c>
      <c r="MU37" s="46">
        <f t="shared" si="106"/>
        <v>1866477</v>
      </c>
      <c r="MV37" s="46">
        <f>SUM(MV8,MV36)</f>
        <v>35072</v>
      </c>
      <c r="MW37" s="46">
        <f t="shared" si="106"/>
        <v>1086470</v>
      </c>
      <c r="MX37" s="46">
        <f>SUM(MX8,MX36)</f>
        <v>380253</v>
      </c>
      <c r="MY37" s="46">
        <f t="shared" si="106"/>
        <v>57171</v>
      </c>
      <c r="MZ37" s="46">
        <f>SUM(MZ8,MZ36)</f>
        <v>46498</v>
      </c>
      <c r="NA37" s="47">
        <f t="shared" si="106"/>
        <v>79730414</v>
      </c>
      <c r="NB37" s="90" t="s">
        <v>192</v>
      </c>
      <c r="NC37" s="46">
        <f t="shared" si="106"/>
        <v>1109589</v>
      </c>
      <c r="ND37" s="46">
        <f t="shared" si="106"/>
        <v>142420</v>
      </c>
      <c r="NE37" s="46">
        <f t="shared" si="106"/>
        <v>897213</v>
      </c>
      <c r="NF37" s="46">
        <f t="shared" si="106"/>
        <v>4848134</v>
      </c>
      <c r="NG37" s="46">
        <f t="shared" si="106"/>
        <v>21739</v>
      </c>
      <c r="NH37" s="46">
        <f t="shared" si="106"/>
        <v>7019095</v>
      </c>
      <c r="NI37" s="46">
        <f t="shared" si="106"/>
        <v>4126</v>
      </c>
      <c r="NJ37" s="46">
        <f t="shared" si="106"/>
        <v>166596</v>
      </c>
      <c r="NK37" s="46">
        <f t="shared" si="106"/>
        <v>211456</v>
      </c>
      <c r="NL37" s="46">
        <f t="shared" ref="NL37" si="107">SUM(NL8,NL36)</f>
        <v>29391</v>
      </c>
      <c r="NM37" s="46">
        <f t="shared" si="106"/>
        <v>11774</v>
      </c>
      <c r="NN37" s="46">
        <f t="shared" si="106"/>
        <v>68829594</v>
      </c>
      <c r="NO37" s="46">
        <f t="shared" si="106"/>
        <v>3458380</v>
      </c>
      <c r="NP37" s="47">
        <f t="shared" si="106"/>
        <v>72287974</v>
      </c>
    </row>
    <row r="38" spans="2:380" ht="25.5" customHeight="1" x14ac:dyDescent="0.15">
      <c r="AL38" s="18"/>
      <c r="CA38" s="3"/>
      <c r="CB38" s="3"/>
      <c r="CJ38" s="18"/>
      <c r="DZ38" s="3"/>
      <c r="EH38" s="18"/>
      <c r="FW38" s="3"/>
      <c r="GE38" s="18"/>
      <c r="HT38" s="3"/>
      <c r="IB38" s="18"/>
      <c r="JQ38" s="3"/>
      <c r="JY38" s="18"/>
      <c r="LN38" s="3"/>
    </row>
    <row r="43" spans="2:380" x14ac:dyDescent="0.15">
      <c r="AI43" s="3"/>
      <c r="AJ43" s="3"/>
      <c r="AK43" s="3"/>
    </row>
  </sheetData>
  <mergeCells count="392">
    <mergeCell ref="LR5:LR7"/>
    <mergeCell ref="LS5:LS7"/>
    <mergeCell ref="MI5:MI7"/>
    <mergeCell ref="ME5:ME7"/>
    <mergeCell ref="MO3:MS4"/>
    <mergeCell ref="MS5:MS7"/>
    <mergeCell ref="MQ5:MQ7"/>
    <mergeCell ref="MJ5:MJ7"/>
    <mergeCell ref="MK5:MK7"/>
    <mergeCell ref="MI3:MK4"/>
    <mergeCell ref="MO5:MO7"/>
    <mergeCell ref="MH3:MH7"/>
    <mergeCell ref="LW5:LW7"/>
    <mergeCell ref="LX5:LX7"/>
    <mergeCell ref="LY5:LY7"/>
    <mergeCell ref="LZ3:MG4"/>
    <mergeCell ref="MB5:MB7"/>
    <mergeCell ref="MA5:MA7"/>
    <mergeCell ref="MG5:MG7"/>
    <mergeCell ref="LZ5:LZ7"/>
    <mergeCell ref="MF5:MF7"/>
    <mergeCell ref="MC5:MC7"/>
    <mergeCell ref="AN5:AN7"/>
    <mergeCell ref="BO5:BO7"/>
    <mergeCell ref="BL5:BL7"/>
    <mergeCell ref="BP5:BP7"/>
    <mergeCell ref="BS3:BS7"/>
    <mergeCell ref="BI3:BP4"/>
    <mergeCell ref="BI5:BI7"/>
    <mergeCell ref="BK5:BK7"/>
    <mergeCell ref="BJ5:BJ7"/>
    <mergeCell ref="BN5:BN7"/>
    <mergeCell ref="AQ5:AQ7"/>
    <mergeCell ref="AV5:AV7"/>
    <mergeCell ref="AU5:AU7"/>
    <mergeCell ref="BC3:BC7"/>
    <mergeCell ref="BD3:BH4"/>
    <mergeCell ref="BG5:BG7"/>
    <mergeCell ref="BD5:BD7"/>
    <mergeCell ref="BH5:BH7"/>
    <mergeCell ref="AX3:AX7"/>
    <mergeCell ref="AY3:BA4"/>
    <mergeCell ref="AZ5:AZ7"/>
    <mergeCell ref="BA5:BA7"/>
    <mergeCell ref="AT5:AT7"/>
    <mergeCell ref="BE5:BE7"/>
    <mergeCell ref="NB3:NB7"/>
    <mergeCell ref="MN3:MN7"/>
    <mergeCell ref="LV3:LV7"/>
    <mergeCell ref="LE3:LE7"/>
    <mergeCell ref="LW3:LY4"/>
    <mergeCell ref="G5:J5"/>
    <mergeCell ref="L5:L6"/>
    <mergeCell ref="K5:K6"/>
    <mergeCell ref="P3:P7"/>
    <mergeCell ref="AC3:AC7"/>
    <mergeCell ref="AE4:AE6"/>
    <mergeCell ref="AD3:AE3"/>
    <mergeCell ref="AH3:AI4"/>
    <mergeCell ref="AH5:AH7"/>
    <mergeCell ref="AI5:AI7"/>
    <mergeCell ref="AD4:AD6"/>
    <mergeCell ref="AW5:AW7"/>
    <mergeCell ref="AP5:AP7"/>
    <mergeCell ref="AY5:AY7"/>
    <mergeCell ref="AO5:AO7"/>
    <mergeCell ref="AF3:AF5"/>
    <mergeCell ref="KP3:KP7"/>
    <mergeCell ref="BF5:BF7"/>
    <mergeCell ref="AL3:AL7"/>
    <mergeCell ref="CD3:CD7"/>
    <mergeCell ref="CJ3:CJ7"/>
    <mergeCell ref="CK3:CM4"/>
    <mergeCell ref="B3:B7"/>
    <mergeCell ref="C3:E3"/>
    <mergeCell ref="F3:M3"/>
    <mergeCell ref="F4:L4"/>
    <mergeCell ref="C4:C5"/>
    <mergeCell ref="D4:D5"/>
    <mergeCell ref="Q3:Z3"/>
    <mergeCell ref="Q4:S4"/>
    <mergeCell ref="Q5:Q6"/>
    <mergeCell ref="R5:R6"/>
    <mergeCell ref="T4:X4"/>
    <mergeCell ref="Z5:Z6"/>
    <mergeCell ref="C6:C7"/>
    <mergeCell ref="D6:D7"/>
    <mergeCell ref="E6:E7"/>
    <mergeCell ref="AM3:AO4"/>
    <mergeCell ref="AM5:AM7"/>
    <mergeCell ref="E4:E5"/>
    <mergeCell ref="AP3:AW4"/>
    <mergeCell ref="AS5:AS7"/>
    <mergeCell ref="AR5:AR7"/>
    <mergeCell ref="BT5:BT7"/>
    <mergeCell ref="BU5:BU7"/>
    <mergeCell ref="BV5:BV7"/>
    <mergeCell ref="BX5:BX7"/>
    <mergeCell ref="BY5:BY7"/>
    <mergeCell ref="BW5:BW7"/>
    <mergeCell ref="BZ3:BZ7"/>
    <mergeCell ref="CA3:CA7"/>
    <mergeCell ref="CB3:CB7"/>
    <mergeCell ref="BT3:BY4"/>
    <mergeCell ref="DY3:DY7"/>
    <mergeCell ref="DR5:DR7"/>
    <mergeCell ref="DS5:DS7"/>
    <mergeCell ref="DT5:DT7"/>
    <mergeCell ref="DV5:DV7"/>
    <mergeCell ref="DW5:DW7"/>
    <mergeCell ref="MR5:MR7"/>
    <mergeCell ref="CF5:CF7"/>
    <mergeCell ref="CG5:CG7"/>
    <mergeCell ref="CE3:CG4"/>
    <mergeCell ref="CE5:CE7"/>
    <mergeCell ref="LJ5:LJ7"/>
    <mergeCell ref="LK5:LK7"/>
    <mergeCell ref="LL3:LL7"/>
    <mergeCell ref="LI5:LI7"/>
    <mergeCell ref="LF3:LK4"/>
    <mergeCell ref="LM3:LM7"/>
    <mergeCell ref="LN3:LN7"/>
    <mergeCell ref="LP3:LP7"/>
    <mergeCell ref="LF5:LF7"/>
    <mergeCell ref="LG5:LG7"/>
    <mergeCell ref="LH5:LH7"/>
    <mergeCell ref="LQ3:LS4"/>
    <mergeCell ref="LQ5:LQ7"/>
    <mergeCell ref="NO5:NO7"/>
    <mergeCell ref="NK3:NK7"/>
    <mergeCell ref="NM3:NM7"/>
    <mergeCell ref="NN3:NP4"/>
    <mergeCell ref="NP5:NP7"/>
    <mergeCell ref="NN5:NN7"/>
    <mergeCell ref="NJ3:NJ7"/>
    <mergeCell ref="NC3:NH4"/>
    <mergeCell ref="NI3:NI7"/>
    <mergeCell ref="NC5:NC7"/>
    <mergeCell ref="NE5:NE7"/>
    <mergeCell ref="NG5:NG7"/>
    <mergeCell ref="NF5:NF7"/>
    <mergeCell ref="ND5:ND7"/>
    <mergeCell ref="BM5:BM7"/>
    <mergeCell ref="MY5:MY7"/>
    <mergeCell ref="NH5:NH7"/>
    <mergeCell ref="NA5:NA7"/>
    <mergeCell ref="MT5:MT7"/>
    <mergeCell ref="MV5:MV7"/>
    <mergeCell ref="MU5:MU7"/>
    <mergeCell ref="MZ5:MZ7"/>
    <mergeCell ref="MW5:MW7"/>
    <mergeCell ref="MD5:MD7"/>
    <mergeCell ref="MP5:MP7"/>
    <mergeCell ref="MX5:MX7"/>
    <mergeCell ref="DU5:DU7"/>
    <mergeCell ref="DZ3:DZ7"/>
    <mergeCell ref="EB3:EB7"/>
    <mergeCell ref="EC3:EE4"/>
    <mergeCell ref="EC5:EC7"/>
    <mergeCell ref="ED5:ED7"/>
    <mergeCell ref="EE5:EE7"/>
    <mergeCell ref="DR3:DW4"/>
    <mergeCell ref="DQ3:DQ7"/>
    <mergeCell ref="DX3:DX7"/>
    <mergeCell ref="FN3:FN7"/>
    <mergeCell ref="FO3:FT4"/>
    <mergeCell ref="FU3:FU7"/>
    <mergeCell ref="FV3:FV7"/>
    <mergeCell ref="FW3:FW7"/>
    <mergeCell ref="FY3:FY7"/>
    <mergeCell ref="FZ3:GB4"/>
    <mergeCell ref="GZ5:GZ7"/>
    <mergeCell ref="HA5:HA7"/>
    <mergeCell ref="GV3:GV7"/>
    <mergeCell ref="GW3:HA4"/>
    <mergeCell ref="GW5:GW7"/>
    <mergeCell ref="GX5:GX7"/>
    <mergeCell ref="GY5:GY7"/>
    <mergeCell ref="FZ5:FZ7"/>
    <mergeCell ref="GA5:GA7"/>
    <mergeCell ref="GB5:GB7"/>
    <mergeCell ref="GP5:GP7"/>
    <mergeCell ref="GR5:GR7"/>
    <mergeCell ref="GS5:GS7"/>
    <mergeCell ref="GE3:GE7"/>
    <mergeCell ref="GF5:GF7"/>
    <mergeCell ref="GF3:GH4"/>
    <mergeCell ref="GI3:GP4"/>
    <mergeCell ref="GQ3:GQ7"/>
    <mergeCell ref="GR3:GT4"/>
    <mergeCell ref="FO5:FO7"/>
    <mergeCell ref="FP5:FP7"/>
    <mergeCell ref="FQ5:FQ7"/>
    <mergeCell ref="FR5:FR7"/>
    <mergeCell ref="FS5:FS7"/>
    <mergeCell ref="FT5:FT7"/>
    <mergeCell ref="HW5:HW7"/>
    <mergeCell ref="HX5:HX7"/>
    <mergeCell ref="HY5:HY7"/>
    <mergeCell ref="HV3:HV7"/>
    <mergeCell ref="HW3:HY4"/>
    <mergeCell ref="HB5:HB7"/>
    <mergeCell ref="HC5:HC7"/>
    <mergeCell ref="HD5:HD7"/>
    <mergeCell ref="HB3:HI4"/>
    <mergeCell ref="HK3:HK7"/>
    <mergeCell ref="HL3:HQ4"/>
    <mergeCell ref="HR3:HR7"/>
    <mergeCell ref="HS3:HS7"/>
    <mergeCell ref="HT3:HT7"/>
    <mergeCell ref="HE5:HE7"/>
    <mergeCell ref="HF5:HF7"/>
    <mergeCell ref="HG5:HG7"/>
    <mergeCell ref="HH5:HH7"/>
    <mergeCell ref="IS3:IS7"/>
    <mergeCell ref="IC5:IC7"/>
    <mergeCell ref="ID5:ID7"/>
    <mergeCell ref="IE5:IE7"/>
    <mergeCell ref="IF5:IF7"/>
    <mergeCell ref="IG5:IG7"/>
    <mergeCell ref="IH5:IH7"/>
    <mergeCell ref="II5:II7"/>
    <mergeCell ref="IJ5:IJ7"/>
    <mergeCell ref="IK5:IK7"/>
    <mergeCell ref="IL5:IL7"/>
    <mergeCell ref="IO5:IO7"/>
    <mergeCell ref="IP5:IP7"/>
    <mergeCell ref="HI5:HI7"/>
    <mergeCell ref="HL5:HL7"/>
    <mergeCell ref="HM5:HM7"/>
    <mergeCell ref="HN5:HN7"/>
    <mergeCell ref="HO5:HO7"/>
    <mergeCell ref="HP5:HP7"/>
    <mergeCell ref="HQ5:HQ7"/>
    <mergeCell ref="JK5:JK7"/>
    <mergeCell ref="JL5:JL7"/>
    <mergeCell ref="IB3:IB7"/>
    <mergeCell ref="IC3:IE4"/>
    <mergeCell ref="IF3:IM4"/>
    <mergeCell ref="IN3:IN7"/>
    <mergeCell ref="IO3:IQ4"/>
    <mergeCell ref="IT3:IX4"/>
    <mergeCell ref="IY3:JF4"/>
    <mergeCell ref="IM5:IM7"/>
    <mergeCell ref="IQ5:IQ7"/>
    <mergeCell ref="IT5:IT7"/>
    <mergeCell ref="IU5:IU7"/>
    <mergeCell ref="IV5:IV7"/>
    <mergeCell ref="IW5:IW7"/>
    <mergeCell ref="IX5:IX7"/>
    <mergeCell ref="IY5:IY7"/>
    <mergeCell ref="CN3:CU4"/>
    <mergeCell ref="CV3:CV7"/>
    <mergeCell ref="CW3:CY4"/>
    <mergeCell ref="DA3:DA7"/>
    <mergeCell ref="DB3:DF4"/>
    <mergeCell ref="DG3:DN4"/>
    <mergeCell ref="CK5:CK7"/>
    <mergeCell ref="CL5:CL7"/>
    <mergeCell ref="CM5:CM7"/>
    <mergeCell ref="CN5:CN7"/>
    <mergeCell ref="CO5:CO7"/>
    <mergeCell ref="CP5:CP7"/>
    <mergeCell ref="CQ5:CQ7"/>
    <mergeCell ref="CR5:CR7"/>
    <mergeCell ref="CS5:CS7"/>
    <mergeCell ref="CT5:CT7"/>
    <mergeCell ref="CU5:CU7"/>
    <mergeCell ref="CW5:CW7"/>
    <mergeCell ref="CX5:CX7"/>
    <mergeCell ref="CY5:CY7"/>
    <mergeCell ref="DB5:DB7"/>
    <mergeCell ref="DC5:DC7"/>
    <mergeCell ref="DD5:DD7"/>
    <mergeCell ref="DE5:DE7"/>
    <mergeCell ref="DF5:DF7"/>
    <mergeCell ref="DG5:DG7"/>
    <mergeCell ref="DH5:DH7"/>
    <mergeCell ref="DI5:DI7"/>
    <mergeCell ref="DJ5:DJ7"/>
    <mergeCell ref="DK5:DK7"/>
    <mergeCell ref="DL5:DL7"/>
    <mergeCell ref="DM5:DM7"/>
    <mergeCell ref="DN5:DN7"/>
    <mergeCell ref="EH3:EH7"/>
    <mergeCell ref="EI3:EK4"/>
    <mergeCell ref="EL3:ES4"/>
    <mergeCell ref="ET3:ET7"/>
    <mergeCell ref="EU3:EW4"/>
    <mergeCell ref="EY3:EY7"/>
    <mergeCell ref="EZ3:FD4"/>
    <mergeCell ref="FE3:FL4"/>
    <mergeCell ref="EI5:EI7"/>
    <mergeCell ref="EJ5:EJ7"/>
    <mergeCell ref="EK5:EK7"/>
    <mergeCell ref="EL5:EL7"/>
    <mergeCell ref="EM5:EM7"/>
    <mergeCell ref="EN5:EN7"/>
    <mergeCell ref="EO5:EO7"/>
    <mergeCell ref="EP5:EP7"/>
    <mergeCell ref="EQ5:EQ7"/>
    <mergeCell ref="ER5:ER7"/>
    <mergeCell ref="ES5:ES7"/>
    <mergeCell ref="EU5:EU7"/>
    <mergeCell ref="EV5:EV7"/>
    <mergeCell ref="EW5:EW7"/>
    <mergeCell ref="EZ5:EZ7"/>
    <mergeCell ref="FA5:FA7"/>
    <mergeCell ref="FK5:FK7"/>
    <mergeCell ref="FL5:FL7"/>
    <mergeCell ref="FB5:FB7"/>
    <mergeCell ref="FC5:FC7"/>
    <mergeCell ref="FD5:FD7"/>
    <mergeCell ref="FE5:FE7"/>
    <mergeCell ref="FF5:FF7"/>
    <mergeCell ref="FG5:FG7"/>
    <mergeCell ref="FH5:FH7"/>
    <mergeCell ref="FI5:FI7"/>
    <mergeCell ref="FJ5:FJ7"/>
    <mergeCell ref="GT5:GT7"/>
    <mergeCell ref="GG5:GG7"/>
    <mergeCell ref="GH5:GH7"/>
    <mergeCell ref="GI5:GI7"/>
    <mergeCell ref="GJ5:GJ7"/>
    <mergeCell ref="GK5:GK7"/>
    <mergeCell ref="GL5:GL7"/>
    <mergeCell ref="GM5:GM7"/>
    <mergeCell ref="GN5:GN7"/>
    <mergeCell ref="GO5:GO7"/>
    <mergeCell ref="IZ5:IZ7"/>
    <mergeCell ref="JA5:JA7"/>
    <mergeCell ref="JB5:JB7"/>
    <mergeCell ref="JC5:JC7"/>
    <mergeCell ref="JD5:JD7"/>
    <mergeCell ref="JE5:JE7"/>
    <mergeCell ref="JF5:JF7"/>
    <mergeCell ref="JY3:JY7"/>
    <mergeCell ref="JZ3:KB4"/>
    <mergeCell ref="JM5:JM7"/>
    <mergeCell ref="JN5:JN7"/>
    <mergeCell ref="JT5:JT7"/>
    <mergeCell ref="JU5:JU7"/>
    <mergeCell ref="JV5:JV7"/>
    <mergeCell ref="JH3:JH7"/>
    <mergeCell ref="JI3:JN4"/>
    <mergeCell ref="JO3:JO7"/>
    <mergeCell ref="JP3:JP7"/>
    <mergeCell ref="JQ3:JQ7"/>
    <mergeCell ref="JS3:JS7"/>
    <mergeCell ref="JT3:JV4"/>
    <mergeCell ref="JI5:JI7"/>
    <mergeCell ref="JJ5:JJ7"/>
    <mergeCell ref="JZ5:JZ7"/>
    <mergeCell ref="KN5:KN7"/>
    <mergeCell ref="KQ5:KQ7"/>
    <mergeCell ref="KR5:KR7"/>
    <mergeCell ref="KS5:KS7"/>
    <mergeCell ref="LC5:LC7"/>
    <mergeCell ref="KT5:KT7"/>
    <mergeCell ref="KA5:KA7"/>
    <mergeCell ref="KB5:KB7"/>
    <mergeCell ref="KC5:KC7"/>
    <mergeCell ref="KD5:KD7"/>
    <mergeCell ref="KE5:KE7"/>
    <mergeCell ref="KF5:KF7"/>
    <mergeCell ref="KG5:KG7"/>
    <mergeCell ref="KH5:KH7"/>
    <mergeCell ref="KU5:KU7"/>
    <mergeCell ref="CC3:CC7"/>
    <mergeCell ref="EA3:EA7"/>
    <mergeCell ref="FX3:FX7"/>
    <mergeCell ref="HU3:HU7"/>
    <mergeCell ref="JR3:JR7"/>
    <mergeCell ref="LO3:LO7"/>
    <mergeCell ref="MT3:NA4"/>
    <mergeCell ref="NL3:NL7"/>
    <mergeCell ref="KV5:KV7"/>
    <mergeCell ref="KW5:KW7"/>
    <mergeCell ref="KX5:KX7"/>
    <mergeCell ref="KY5:KY7"/>
    <mergeCell ref="KZ5:KZ7"/>
    <mergeCell ref="LA5:LA7"/>
    <mergeCell ref="LB5:LB7"/>
    <mergeCell ref="KC3:KJ4"/>
    <mergeCell ref="KK3:KK7"/>
    <mergeCell ref="KL3:KN4"/>
    <mergeCell ref="KQ3:KU4"/>
    <mergeCell ref="KV3:LC4"/>
    <mergeCell ref="KI5:KI7"/>
    <mergeCell ref="KJ5:KJ7"/>
    <mergeCell ref="KL5:KL7"/>
    <mergeCell ref="KM5:KM7"/>
  </mergeCells>
  <phoneticPr fontId="2"/>
  <printOptions horizontalCentered="1" verticalCentered="1"/>
  <pageMargins left="0.55118110236220474" right="0.15748031496062992" top="0.19685039370078741" bottom="0.19685039370078741" header="0.51181102362204722" footer="0.51181102362204722"/>
  <pageSetup paperSize="9" scale="59" orientation="landscape" r:id="rId1"/>
  <headerFooter alignWithMargins="0">
    <oddFooter>&amp;C-  &amp;P+25  -</oddFooter>
  </headerFooter>
  <colBreaks count="23" manualBreakCount="23">
    <brk id="14" max="36" man="1"/>
    <brk id="27" max="36" man="1"/>
    <brk id="36" max="36" man="1"/>
    <brk id="53" max="36" man="1"/>
    <brk id="69" max="36" man="1"/>
    <brk id="86" max="36" man="1"/>
    <brk id="103" max="36" man="1"/>
    <brk id="119" max="36" man="1"/>
    <brk id="136" max="36" man="1"/>
    <brk id="153" max="36" man="1"/>
    <brk id="168" max="36" man="1"/>
    <brk id="185" max="36" man="1"/>
    <brk id="202" max="36" man="1"/>
    <brk id="217" max="36" man="1"/>
    <brk id="234" max="36" man="1"/>
    <brk id="251" max="36" man="1"/>
    <brk id="266" max="36" man="1"/>
    <brk id="283" max="36" man="1"/>
    <brk id="300" max="36" man="1"/>
    <brk id="315" max="36" man="1"/>
    <brk id="332" max="36" man="1"/>
    <brk id="350" max="36" man="1"/>
    <brk id="365" max="3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Z22"/>
  <sheetViews>
    <sheetView view="pageBreakPreview" zoomScale="60" zoomScaleNormal="100" workbookViewId="0">
      <selection activeCell="A7" sqref="A7:Z7"/>
    </sheetView>
  </sheetViews>
  <sheetFormatPr defaultColWidth="7.25" defaultRowHeight="33.75" customHeight="1" x14ac:dyDescent="0.3"/>
  <cols>
    <col min="1" max="26" width="3.625" style="60" customWidth="1"/>
    <col min="27" max="16384" width="7.25" style="60"/>
  </cols>
  <sheetData>
    <row r="1" spans="1:26" ht="35.1" customHeight="1" x14ac:dyDescent="0.3"/>
    <row r="2" spans="1:26" ht="35.1" customHeight="1" x14ac:dyDescent="0.3"/>
    <row r="3" spans="1:26" ht="35.1" customHeight="1" x14ac:dyDescent="0.3"/>
    <row r="4" spans="1:26" ht="35.1" customHeight="1" x14ac:dyDescent="0.3"/>
    <row r="5" spans="1:26" ht="35.1" customHeight="1" x14ac:dyDescent="0.3"/>
    <row r="6" spans="1:26" ht="35.1" customHeight="1" x14ac:dyDescent="0.3">
      <c r="A6" s="608" t="s">
        <v>755</v>
      </c>
      <c r="B6" s="608"/>
      <c r="C6" s="608"/>
      <c r="D6" s="608"/>
      <c r="E6" s="608"/>
      <c r="F6" s="608"/>
      <c r="G6" s="608"/>
      <c r="H6" s="608"/>
      <c r="I6" s="608"/>
      <c r="J6" s="608"/>
      <c r="K6" s="608"/>
      <c r="L6" s="608"/>
      <c r="M6" s="608"/>
      <c r="N6" s="608"/>
      <c r="O6" s="608"/>
      <c r="P6" s="608"/>
      <c r="Q6" s="608"/>
      <c r="R6" s="608"/>
      <c r="S6" s="608"/>
      <c r="T6" s="608"/>
      <c r="U6" s="608"/>
      <c r="V6" s="608"/>
      <c r="W6" s="608"/>
      <c r="X6" s="608"/>
      <c r="Y6" s="608"/>
      <c r="Z6" s="608"/>
    </row>
    <row r="7" spans="1:26" ht="35.1" customHeight="1" x14ac:dyDescent="0.3">
      <c r="A7" s="608" t="s">
        <v>634</v>
      </c>
      <c r="B7" s="608"/>
      <c r="C7" s="608"/>
      <c r="D7" s="608"/>
      <c r="E7" s="608"/>
      <c r="F7" s="608"/>
      <c r="G7" s="608"/>
      <c r="H7" s="608"/>
      <c r="I7" s="608"/>
      <c r="J7" s="608"/>
      <c r="K7" s="608"/>
      <c r="L7" s="608"/>
      <c r="M7" s="608"/>
      <c r="N7" s="608"/>
      <c r="O7" s="608"/>
      <c r="P7" s="608"/>
      <c r="Q7" s="608"/>
      <c r="R7" s="608"/>
      <c r="S7" s="608"/>
      <c r="T7" s="608"/>
      <c r="U7" s="608"/>
      <c r="V7" s="608"/>
      <c r="W7" s="608"/>
      <c r="X7" s="608"/>
      <c r="Y7" s="608"/>
      <c r="Z7" s="608"/>
    </row>
    <row r="8" spans="1:26" ht="35.1" customHeight="1" x14ac:dyDescent="0.3"/>
    <row r="9" spans="1:26" ht="35.1" customHeight="1" x14ac:dyDescent="0.3"/>
    <row r="10" spans="1:26" ht="35.1" customHeight="1" x14ac:dyDescent="0.3"/>
    <row r="11" spans="1:26" ht="35.1" customHeight="1" x14ac:dyDescent="0.3"/>
    <row r="12" spans="1:26" ht="35.1" customHeight="1" x14ac:dyDescent="0.3"/>
    <row r="13" spans="1:26" ht="35.1" customHeight="1" x14ac:dyDescent="0.3"/>
    <row r="14" spans="1:26" ht="35.1" customHeight="1" x14ac:dyDescent="0.3"/>
    <row r="15" spans="1:26" ht="35.1" customHeight="1" x14ac:dyDescent="0.3"/>
    <row r="16" spans="1:26" ht="35.1" customHeight="1" x14ac:dyDescent="0.3"/>
    <row r="17" ht="35.1" customHeight="1" x14ac:dyDescent="0.3"/>
    <row r="18" ht="35.1" customHeight="1" x14ac:dyDescent="0.3"/>
    <row r="19" ht="35.1" customHeight="1" x14ac:dyDescent="0.3"/>
    <row r="20" ht="35.1" customHeight="1" x14ac:dyDescent="0.3"/>
    <row r="21" ht="35.1" customHeight="1" x14ac:dyDescent="0.3"/>
    <row r="22" ht="35.1" customHeight="1" x14ac:dyDescent="0.3"/>
  </sheetData>
  <mergeCells count="2">
    <mergeCell ref="A6:Z6"/>
    <mergeCell ref="A7:Z7"/>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DC39"/>
  <sheetViews>
    <sheetView showGridLines="0" view="pageBreakPreview" topLeftCell="BH1" zoomScale="85" zoomScaleNormal="100" zoomScaleSheetLayoutView="85" workbookViewId="0">
      <selection activeCell="CC1" sqref="CC1"/>
    </sheetView>
  </sheetViews>
  <sheetFormatPr defaultColWidth="9" defaultRowHeight="17.25" customHeight="1" x14ac:dyDescent="0.15"/>
  <cols>
    <col min="1" max="1" width="3.5" style="3" customWidth="1"/>
    <col min="2" max="2" width="12.75" style="3" customWidth="1"/>
    <col min="3" max="16" width="11.875" style="3" customWidth="1"/>
    <col min="17" max="17" width="3.5" style="3" customWidth="1"/>
    <col min="18" max="18" width="12.75" style="3" customWidth="1"/>
    <col min="19" max="22" width="11.875" style="3" customWidth="1"/>
    <col min="23" max="23" width="12.25" style="3" customWidth="1"/>
    <col min="24" max="26" width="11.875" style="3" customWidth="1"/>
    <col min="27" max="27" width="12.5" style="3" customWidth="1"/>
    <col min="28" max="28" width="11.875" style="3" customWidth="1"/>
    <col min="29" max="29" width="12.5" style="3" customWidth="1"/>
    <col min="30" max="30" width="11.875" style="3" customWidth="1"/>
    <col min="31" max="31" width="12.625" style="3" customWidth="1"/>
    <col min="32" max="36" width="11.875" style="3" customWidth="1"/>
    <col min="37" max="37" width="13.625" style="3" customWidth="1"/>
    <col min="38" max="38" width="3.5" style="3" customWidth="1"/>
    <col min="39" max="39" width="12.75" style="3" customWidth="1"/>
    <col min="40" max="43" width="11.875" style="3" customWidth="1"/>
    <col min="44" max="44" width="12.25" style="3" customWidth="1"/>
    <col min="45" max="47" width="11.875" style="3" customWidth="1"/>
    <col min="48" max="48" width="12.875" style="3" customWidth="1"/>
    <col min="49" max="49" width="11.875" style="3" customWidth="1"/>
    <col min="50" max="50" width="12.75" style="3" customWidth="1"/>
    <col min="51" max="51" width="11.875" style="3" customWidth="1"/>
    <col min="52" max="52" width="12.75" style="3" customWidth="1"/>
    <col min="53" max="57" width="11.875" style="3" customWidth="1"/>
    <col min="58" max="58" width="13.625" style="3" customWidth="1"/>
    <col min="59" max="59" width="3.5" style="3" customWidth="1"/>
    <col min="60" max="60" width="12.75" style="3" customWidth="1"/>
    <col min="61" max="64" width="11.875" style="3" customWidth="1"/>
    <col min="65" max="65" width="12.25" style="3" customWidth="1"/>
    <col min="66" max="68" width="11.875" style="3" customWidth="1"/>
    <col min="69" max="69" width="13.25" style="3" customWidth="1"/>
    <col min="70" max="70" width="11.875" style="3" customWidth="1"/>
    <col min="71" max="71" width="13.125" style="3" customWidth="1"/>
    <col min="72" max="72" width="11.875" style="3" customWidth="1"/>
    <col min="73" max="73" width="13.125" style="3" customWidth="1"/>
    <col min="74" max="78" width="11.875" style="3" customWidth="1"/>
    <col min="79" max="79" width="14.125" style="3" customWidth="1"/>
    <col min="80" max="80" width="3.5" style="3" customWidth="1"/>
    <col min="81" max="81" width="12.75" style="3" customWidth="1"/>
    <col min="82" max="82" width="10.75" style="3" customWidth="1"/>
    <col min="83" max="83" width="10.625" style="3" customWidth="1"/>
    <col min="84" max="89" width="11.125" style="3" customWidth="1"/>
    <col min="90" max="90" width="3.5" style="3" customWidth="1"/>
    <col min="91" max="91" width="12.875" style="3" customWidth="1"/>
    <col min="92" max="92" width="13.125" style="3" customWidth="1"/>
    <col min="93" max="98" width="12.125" style="3" customWidth="1"/>
    <col min="99" max="99" width="3.5" style="3" customWidth="1"/>
    <col min="100" max="100" width="12.875" style="3" customWidth="1"/>
    <col min="101" max="101" width="13.125" style="3" customWidth="1"/>
    <col min="102" max="107" width="12.125" style="3" customWidth="1"/>
    <col min="108" max="16384" width="9" style="3"/>
  </cols>
  <sheetData>
    <row r="1" spans="1:107" ht="22.5" customHeight="1" x14ac:dyDescent="0.15">
      <c r="B1" s="141" t="s">
        <v>772</v>
      </c>
      <c r="R1" s="141" t="s">
        <v>756</v>
      </c>
      <c r="AM1" s="141" t="s">
        <v>758</v>
      </c>
      <c r="BH1" s="141" t="s">
        <v>757</v>
      </c>
      <c r="CC1" s="141" t="s">
        <v>759</v>
      </c>
      <c r="CM1" s="1196" t="s">
        <v>760</v>
      </c>
      <c r="CN1" s="1197"/>
      <c r="CO1" s="1197"/>
      <c r="CP1" s="1197"/>
      <c r="CQ1" s="1197"/>
      <c r="CR1" s="1197"/>
      <c r="CS1" s="1197"/>
      <c r="CT1" s="1197"/>
      <c r="CV1" s="141" t="s">
        <v>761</v>
      </c>
    </row>
    <row r="2" spans="1:107" ht="22.5" customHeight="1" thickBot="1" x14ac:dyDescent="0.2">
      <c r="R2" s="3" t="s">
        <v>73</v>
      </c>
      <c r="AM2" s="3" t="s">
        <v>395</v>
      </c>
      <c r="BH2" s="3" t="s">
        <v>396</v>
      </c>
    </row>
    <row r="3" spans="1:107" ht="15" customHeight="1" x14ac:dyDescent="0.15">
      <c r="B3" s="85"/>
      <c r="C3" s="616" t="s">
        <v>65</v>
      </c>
      <c r="D3" s="660"/>
      <c r="E3" s="1136" t="s">
        <v>68</v>
      </c>
      <c r="F3" s="1134"/>
      <c r="G3" s="1134"/>
      <c r="H3" s="1135"/>
      <c r="I3" s="1082" t="s">
        <v>393</v>
      </c>
      <c r="J3" s="1082"/>
      <c r="K3" s="1082"/>
      <c r="L3" s="1082"/>
      <c r="M3" s="1135" t="s">
        <v>72</v>
      </c>
      <c r="N3" s="1082"/>
      <c r="O3" s="1082"/>
      <c r="P3" s="1220"/>
      <c r="R3" s="85"/>
      <c r="S3" s="675" t="s">
        <v>74</v>
      </c>
      <c r="T3" s="616"/>
      <c r="U3" s="616"/>
      <c r="V3" s="616"/>
      <c r="W3" s="616"/>
      <c r="X3" s="616"/>
      <c r="Y3" s="660"/>
      <c r="Z3" s="720" t="s">
        <v>691</v>
      </c>
      <c r="AA3" s="616"/>
      <c r="AB3" s="616"/>
      <c r="AC3" s="616"/>
      <c r="AD3" s="616"/>
      <c r="AE3" s="616"/>
      <c r="AF3" s="616"/>
      <c r="AG3" s="616"/>
      <c r="AH3" s="616"/>
      <c r="AI3" s="616"/>
      <c r="AJ3" s="616"/>
      <c r="AK3" s="624"/>
      <c r="AM3" s="85"/>
      <c r="AN3" s="675" t="s">
        <v>394</v>
      </c>
      <c r="AO3" s="616"/>
      <c r="AP3" s="616"/>
      <c r="AQ3" s="616"/>
      <c r="AR3" s="616"/>
      <c r="AS3" s="616"/>
      <c r="AT3" s="660"/>
      <c r="AU3" s="720" t="s">
        <v>692</v>
      </c>
      <c r="AV3" s="616"/>
      <c r="AW3" s="616"/>
      <c r="AX3" s="616"/>
      <c r="AY3" s="616"/>
      <c r="AZ3" s="616"/>
      <c r="BA3" s="616"/>
      <c r="BB3" s="616"/>
      <c r="BC3" s="616"/>
      <c r="BD3" s="616"/>
      <c r="BE3" s="616"/>
      <c r="BF3" s="624"/>
      <c r="BH3" s="85"/>
      <c r="BI3" s="675" t="s">
        <v>87</v>
      </c>
      <c r="BJ3" s="616"/>
      <c r="BK3" s="616"/>
      <c r="BL3" s="616"/>
      <c r="BM3" s="616"/>
      <c r="BN3" s="616"/>
      <c r="BO3" s="660"/>
      <c r="BP3" s="720" t="s">
        <v>693</v>
      </c>
      <c r="BQ3" s="616"/>
      <c r="BR3" s="616"/>
      <c r="BS3" s="616"/>
      <c r="BT3" s="616"/>
      <c r="BU3" s="616"/>
      <c r="BV3" s="616"/>
      <c r="BW3" s="616"/>
      <c r="BX3" s="616"/>
      <c r="BY3" s="616"/>
      <c r="BZ3" s="616"/>
      <c r="CA3" s="624"/>
      <c r="CC3" s="85"/>
      <c r="CD3" s="1224" t="s">
        <v>329</v>
      </c>
      <c r="CE3" s="1226" t="s">
        <v>89</v>
      </c>
      <c r="CF3" s="1082" t="s">
        <v>97</v>
      </c>
      <c r="CG3" s="1082"/>
      <c r="CH3" s="1082"/>
      <c r="CI3" s="1082"/>
      <c r="CJ3" s="1082"/>
      <c r="CK3" s="1220"/>
      <c r="CM3" s="85"/>
      <c r="CN3" s="1226" t="s">
        <v>89</v>
      </c>
      <c r="CO3" s="1082" t="s">
        <v>97</v>
      </c>
      <c r="CP3" s="1082"/>
      <c r="CQ3" s="1082"/>
      <c r="CR3" s="1082"/>
      <c r="CS3" s="1082"/>
      <c r="CT3" s="1220"/>
      <c r="CV3" s="85"/>
      <c r="CW3" s="1226" t="s">
        <v>89</v>
      </c>
      <c r="CX3" s="1082" t="s">
        <v>97</v>
      </c>
      <c r="CY3" s="1082"/>
      <c r="CZ3" s="1082"/>
      <c r="DA3" s="1082"/>
      <c r="DB3" s="1082"/>
      <c r="DC3" s="1220"/>
    </row>
    <row r="4" spans="1:107" ht="15" customHeight="1" x14ac:dyDescent="0.15">
      <c r="B4" s="146" t="s">
        <v>83</v>
      </c>
      <c r="C4" s="618"/>
      <c r="D4" s="661"/>
      <c r="E4" s="1138" t="s">
        <v>69</v>
      </c>
      <c r="F4" s="1139"/>
      <c r="G4" s="1232" t="s">
        <v>71</v>
      </c>
      <c r="H4" s="1141"/>
      <c r="I4" s="1084" t="s">
        <v>69</v>
      </c>
      <c r="J4" s="1084"/>
      <c r="K4" s="1084" t="s">
        <v>71</v>
      </c>
      <c r="L4" s="1084"/>
      <c r="M4" s="1140" t="s">
        <v>69</v>
      </c>
      <c r="N4" s="1084"/>
      <c r="O4" s="1084" t="s">
        <v>71</v>
      </c>
      <c r="P4" s="1221"/>
      <c r="R4" s="146" t="s">
        <v>83</v>
      </c>
      <c r="S4" s="676"/>
      <c r="T4" s="618"/>
      <c r="U4" s="618"/>
      <c r="V4" s="618"/>
      <c r="W4" s="618"/>
      <c r="X4" s="618"/>
      <c r="Y4" s="661"/>
      <c r="Z4" s="617"/>
      <c r="AA4" s="618"/>
      <c r="AB4" s="1204"/>
      <c r="AC4" s="1204"/>
      <c r="AD4" s="1204"/>
      <c r="AE4" s="1204"/>
      <c r="AF4" s="618"/>
      <c r="AG4" s="1204"/>
      <c r="AH4" s="1204"/>
      <c r="AI4" s="1204"/>
      <c r="AJ4" s="618"/>
      <c r="AK4" s="625"/>
      <c r="AM4" s="146" t="s">
        <v>83</v>
      </c>
      <c r="AN4" s="676"/>
      <c r="AO4" s="618"/>
      <c r="AP4" s="618"/>
      <c r="AQ4" s="618"/>
      <c r="AR4" s="618"/>
      <c r="AS4" s="618"/>
      <c r="AT4" s="661"/>
      <c r="AU4" s="617"/>
      <c r="AV4" s="618"/>
      <c r="AW4" s="618"/>
      <c r="AX4" s="618"/>
      <c r="AY4" s="1204"/>
      <c r="AZ4" s="1204"/>
      <c r="BA4" s="618"/>
      <c r="BB4" s="618"/>
      <c r="BC4" s="618"/>
      <c r="BD4" s="618"/>
      <c r="BE4" s="618"/>
      <c r="BF4" s="625"/>
      <c r="BH4" s="146" t="s">
        <v>83</v>
      </c>
      <c r="BI4" s="676"/>
      <c r="BJ4" s="618"/>
      <c r="BK4" s="618"/>
      <c r="BL4" s="618"/>
      <c r="BM4" s="618"/>
      <c r="BN4" s="618"/>
      <c r="BO4" s="661"/>
      <c r="BP4" s="617"/>
      <c r="BQ4" s="618"/>
      <c r="BR4" s="618"/>
      <c r="BS4" s="618"/>
      <c r="BT4" s="1204"/>
      <c r="BU4" s="1204"/>
      <c r="BV4" s="618"/>
      <c r="BW4" s="618"/>
      <c r="BX4" s="618"/>
      <c r="BY4" s="618"/>
      <c r="BZ4" s="618"/>
      <c r="CA4" s="625"/>
      <c r="CC4" s="146" t="s">
        <v>83</v>
      </c>
      <c r="CD4" s="1225"/>
      <c r="CE4" s="1227"/>
      <c r="CF4" s="1084"/>
      <c r="CG4" s="1084"/>
      <c r="CH4" s="1084"/>
      <c r="CI4" s="1084"/>
      <c r="CJ4" s="1084"/>
      <c r="CK4" s="1221"/>
      <c r="CM4" s="146" t="s">
        <v>83</v>
      </c>
      <c r="CN4" s="1227"/>
      <c r="CO4" s="1084"/>
      <c r="CP4" s="1084"/>
      <c r="CQ4" s="1084"/>
      <c r="CR4" s="1084"/>
      <c r="CS4" s="1084"/>
      <c r="CT4" s="1221"/>
      <c r="CV4" s="146" t="s">
        <v>83</v>
      </c>
      <c r="CW4" s="1227"/>
      <c r="CX4" s="1084"/>
      <c r="CY4" s="1084"/>
      <c r="CZ4" s="1084"/>
      <c r="DA4" s="1084"/>
      <c r="DB4" s="1084"/>
      <c r="DC4" s="1221"/>
    </row>
    <row r="5" spans="1:107" ht="15" customHeight="1" x14ac:dyDescent="0.15">
      <c r="B5" s="86"/>
      <c r="C5" s="1233" t="s">
        <v>66</v>
      </c>
      <c r="D5" s="1230" t="s">
        <v>67</v>
      </c>
      <c r="E5" s="1230" t="s">
        <v>66</v>
      </c>
      <c r="F5" s="1228" t="s">
        <v>70</v>
      </c>
      <c r="G5" s="1143" t="s">
        <v>66</v>
      </c>
      <c r="H5" s="1143" t="s">
        <v>70</v>
      </c>
      <c r="I5" s="1230" t="s">
        <v>66</v>
      </c>
      <c r="J5" s="1228" t="s">
        <v>70</v>
      </c>
      <c r="K5" s="1143" t="s">
        <v>66</v>
      </c>
      <c r="L5" s="1143" t="s">
        <v>70</v>
      </c>
      <c r="M5" s="1235" t="s">
        <v>66</v>
      </c>
      <c r="N5" s="1228" t="s">
        <v>70</v>
      </c>
      <c r="O5" s="1143" t="s">
        <v>66</v>
      </c>
      <c r="P5" s="1237" t="s">
        <v>70</v>
      </c>
      <c r="R5" s="86"/>
      <c r="S5" s="1194" t="s">
        <v>328</v>
      </c>
      <c r="T5" s="1198" t="s">
        <v>75</v>
      </c>
      <c r="U5" s="1198" t="s">
        <v>76</v>
      </c>
      <c r="V5" s="1198" t="s">
        <v>77</v>
      </c>
      <c r="W5" s="1213" t="s">
        <v>78</v>
      </c>
      <c r="X5" s="1200" t="s">
        <v>79</v>
      </c>
      <c r="Y5" s="1202" t="s">
        <v>81</v>
      </c>
      <c r="Z5" s="1186" t="s">
        <v>688</v>
      </c>
      <c r="AA5" s="1188" t="s">
        <v>689</v>
      </c>
      <c r="AB5" s="1186" t="s">
        <v>690</v>
      </c>
      <c r="AC5" s="1188" t="s">
        <v>698</v>
      </c>
      <c r="AD5" s="1186" t="s">
        <v>709</v>
      </c>
      <c r="AE5" s="1188" t="s">
        <v>710</v>
      </c>
      <c r="AF5" s="1190" t="s">
        <v>84</v>
      </c>
      <c r="AG5" s="1190"/>
      <c r="AH5" s="1190"/>
      <c r="AI5" s="1190"/>
      <c r="AJ5" s="1190"/>
      <c r="AK5" s="1190"/>
      <c r="AM5" s="86"/>
      <c r="AN5" s="1194" t="s">
        <v>328</v>
      </c>
      <c r="AO5" s="1198" t="s">
        <v>75</v>
      </c>
      <c r="AP5" s="1198" t="s">
        <v>76</v>
      </c>
      <c r="AQ5" s="1198" t="s">
        <v>77</v>
      </c>
      <c r="AR5" s="1213" t="s">
        <v>78</v>
      </c>
      <c r="AS5" s="1200" t="s">
        <v>79</v>
      </c>
      <c r="AT5" s="1202" t="s">
        <v>81</v>
      </c>
      <c r="AU5" s="1186" t="s">
        <v>694</v>
      </c>
      <c r="AV5" s="1188" t="s">
        <v>695</v>
      </c>
      <c r="AW5" s="1186" t="s">
        <v>696</v>
      </c>
      <c r="AX5" s="1188" t="s">
        <v>699</v>
      </c>
      <c r="AY5" s="1186" t="s">
        <v>709</v>
      </c>
      <c r="AZ5" s="1188" t="s">
        <v>710</v>
      </c>
      <c r="BA5" s="1190" t="s">
        <v>84</v>
      </c>
      <c r="BB5" s="1190"/>
      <c r="BC5" s="1190"/>
      <c r="BD5" s="1190"/>
      <c r="BE5" s="1190"/>
      <c r="BF5" s="1190"/>
      <c r="BH5" s="86"/>
      <c r="BI5" s="1194" t="s">
        <v>328</v>
      </c>
      <c r="BJ5" s="1198" t="s">
        <v>75</v>
      </c>
      <c r="BK5" s="1198" t="s">
        <v>76</v>
      </c>
      <c r="BL5" s="1198" t="s">
        <v>77</v>
      </c>
      <c r="BM5" s="1213" t="s">
        <v>78</v>
      </c>
      <c r="BN5" s="1216" t="s">
        <v>79</v>
      </c>
      <c r="BO5" s="1218" t="s">
        <v>81</v>
      </c>
      <c r="BP5" s="1215" t="s">
        <v>694</v>
      </c>
      <c r="BQ5" s="1215" t="s">
        <v>695</v>
      </c>
      <c r="BR5" s="1186" t="s">
        <v>696</v>
      </c>
      <c r="BS5" s="1188" t="s">
        <v>699</v>
      </c>
      <c r="BT5" s="1186" t="s">
        <v>709</v>
      </c>
      <c r="BU5" s="1188" t="s">
        <v>710</v>
      </c>
      <c r="BV5" s="1205" t="s">
        <v>84</v>
      </c>
      <c r="BW5" s="1206"/>
      <c r="BX5" s="1206"/>
      <c r="BY5" s="1206"/>
      <c r="BZ5" s="1206"/>
      <c r="CA5" s="1207"/>
      <c r="CC5" s="86"/>
      <c r="CD5" s="1225"/>
      <c r="CE5" s="1227"/>
      <c r="CF5" s="1222" t="s">
        <v>95</v>
      </c>
      <c r="CG5" s="1222"/>
      <c r="CH5" s="1222"/>
      <c r="CI5" s="1222" t="s">
        <v>96</v>
      </c>
      <c r="CJ5" s="1222"/>
      <c r="CK5" s="1223"/>
      <c r="CM5" s="86"/>
      <c r="CN5" s="1227"/>
      <c r="CO5" s="1222" t="s">
        <v>95</v>
      </c>
      <c r="CP5" s="1222"/>
      <c r="CQ5" s="1222"/>
      <c r="CR5" s="1222" t="s">
        <v>96</v>
      </c>
      <c r="CS5" s="1222"/>
      <c r="CT5" s="1223"/>
      <c r="CV5" s="86"/>
      <c r="CW5" s="1227"/>
      <c r="CX5" s="1222" t="s">
        <v>95</v>
      </c>
      <c r="CY5" s="1222"/>
      <c r="CZ5" s="1222"/>
      <c r="DA5" s="1222" t="s">
        <v>96</v>
      </c>
      <c r="DB5" s="1222"/>
      <c r="DC5" s="1223"/>
    </row>
    <row r="6" spans="1:107" s="17" customFormat="1" ht="15" customHeight="1" x14ac:dyDescent="0.15">
      <c r="B6" s="87" t="s">
        <v>518</v>
      </c>
      <c r="C6" s="1234"/>
      <c r="D6" s="1231"/>
      <c r="E6" s="1231"/>
      <c r="F6" s="1229"/>
      <c r="G6" s="620"/>
      <c r="H6" s="620"/>
      <c r="I6" s="1231"/>
      <c r="J6" s="1229"/>
      <c r="K6" s="620"/>
      <c r="L6" s="620"/>
      <c r="M6" s="1236"/>
      <c r="N6" s="1229"/>
      <c r="O6" s="620"/>
      <c r="P6" s="1238"/>
      <c r="R6" s="87" t="s">
        <v>519</v>
      </c>
      <c r="S6" s="1195"/>
      <c r="T6" s="1199"/>
      <c r="U6" s="1199"/>
      <c r="V6" s="1199"/>
      <c r="W6" s="1214"/>
      <c r="X6" s="1201"/>
      <c r="Y6" s="1203"/>
      <c r="Z6" s="1187"/>
      <c r="AA6" s="1189"/>
      <c r="AB6" s="1187"/>
      <c r="AC6" s="1189"/>
      <c r="AD6" s="1187"/>
      <c r="AE6" s="1189"/>
      <c r="AF6" s="1191" t="s">
        <v>85</v>
      </c>
      <c r="AG6" s="1191"/>
      <c r="AH6" s="1190"/>
      <c r="AI6" s="1184" t="s">
        <v>86</v>
      </c>
      <c r="AJ6" s="1184" t="s">
        <v>712</v>
      </c>
      <c r="AK6" s="1192" t="s">
        <v>713</v>
      </c>
      <c r="AM6" s="87" t="s">
        <v>519</v>
      </c>
      <c r="AN6" s="1195"/>
      <c r="AO6" s="1199"/>
      <c r="AP6" s="1199"/>
      <c r="AQ6" s="1199"/>
      <c r="AR6" s="1214"/>
      <c r="AS6" s="1201"/>
      <c r="AT6" s="1203"/>
      <c r="AU6" s="1187"/>
      <c r="AV6" s="1189"/>
      <c r="AW6" s="1187"/>
      <c r="AX6" s="1189"/>
      <c r="AY6" s="1187"/>
      <c r="AZ6" s="1189"/>
      <c r="BA6" s="1191" t="s">
        <v>702</v>
      </c>
      <c r="BB6" s="1191"/>
      <c r="BC6" s="1191"/>
      <c r="BD6" s="1184" t="s">
        <v>86</v>
      </c>
      <c r="BE6" s="1184" t="s">
        <v>712</v>
      </c>
      <c r="BF6" s="1192" t="s">
        <v>713</v>
      </c>
      <c r="BH6" s="87" t="s">
        <v>520</v>
      </c>
      <c r="BI6" s="1195"/>
      <c r="BJ6" s="1199"/>
      <c r="BK6" s="1199"/>
      <c r="BL6" s="1199"/>
      <c r="BM6" s="1214"/>
      <c r="BN6" s="1217"/>
      <c r="BO6" s="1219"/>
      <c r="BP6" s="1188"/>
      <c r="BQ6" s="1188"/>
      <c r="BR6" s="1187"/>
      <c r="BS6" s="1189"/>
      <c r="BT6" s="1187"/>
      <c r="BU6" s="1189"/>
      <c r="BV6" s="1208" t="s">
        <v>704</v>
      </c>
      <c r="BW6" s="1209"/>
      <c r="BX6" s="1210"/>
      <c r="BY6" s="1211" t="s">
        <v>86</v>
      </c>
      <c r="BZ6" s="1184" t="s">
        <v>712</v>
      </c>
      <c r="CA6" s="1192" t="s">
        <v>713</v>
      </c>
      <c r="CC6" s="87" t="s">
        <v>520</v>
      </c>
      <c r="CD6" s="1225"/>
      <c r="CE6" s="1227"/>
      <c r="CF6" s="1222"/>
      <c r="CG6" s="1222"/>
      <c r="CH6" s="1222"/>
      <c r="CI6" s="1222"/>
      <c r="CJ6" s="1222"/>
      <c r="CK6" s="1223"/>
      <c r="CM6" s="87" t="s">
        <v>520</v>
      </c>
      <c r="CN6" s="1227"/>
      <c r="CO6" s="1222"/>
      <c r="CP6" s="1222"/>
      <c r="CQ6" s="1222"/>
      <c r="CR6" s="1222"/>
      <c r="CS6" s="1222"/>
      <c r="CT6" s="1223"/>
      <c r="CV6" s="87" t="s">
        <v>520</v>
      </c>
      <c r="CW6" s="1227"/>
      <c r="CX6" s="1222"/>
      <c r="CY6" s="1222"/>
      <c r="CZ6" s="1222"/>
      <c r="DA6" s="1222"/>
      <c r="DB6" s="1222"/>
      <c r="DC6" s="1223"/>
    </row>
    <row r="7" spans="1:107" s="18" customFormat="1" ht="15" customHeight="1" thickBot="1" x14ac:dyDescent="0.2">
      <c r="B7" s="88" t="s">
        <v>82</v>
      </c>
      <c r="C7" s="321" t="s">
        <v>431</v>
      </c>
      <c r="D7" s="322" t="s">
        <v>432</v>
      </c>
      <c r="E7" s="322" t="s">
        <v>392</v>
      </c>
      <c r="F7" s="322" t="s">
        <v>433</v>
      </c>
      <c r="G7" s="323" t="s">
        <v>430</v>
      </c>
      <c r="H7" s="323" t="s">
        <v>429</v>
      </c>
      <c r="I7" s="322" t="s">
        <v>423</v>
      </c>
      <c r="J7" s="322" t="s">
        <v>424</v>
      </c>
      <c r="K7" s="323" t="s">
        <v>425</v>
      </c>
      <c r="L7" s="323" t="s">
        <v>426</v>
      </c>
      <c r="M7" s="321" t="s">
        <v>421</v>
      </c>
      <c r="N7" s="322" t="s">
        <v>422</v>
      </c>
      <c r="O7" s="323" t="s">
        <v>427</v>
      </c>
      <c r="P7" s="324" t="s">
        <v>428</v>
      </c>
      <c r="R7" s="88" t="s">
        <v>82</v>
      </c>
      <c r="S7" s="325" t="s">
        <v>233</v>
      </c>
      <c r="T7" s="326" t="s">
        <v>98</v>
      </c>
      <c r="U7" s="326" t="s">
        <v>98</v>
      </c>
      <c r="V7" s="326" t="s">
        <v>98</v>
      </c>
      <c r="W7" s="326" t="s">
        <v>98</v>
      </c>
      <c r="X7" s="326" t="s">
        <v>80</v>
      </c>
      <c r="Y7" s="326" t="s">
        <v>98</v>
      </c>
      <c r="Z7" s="151" t="s">
        <v>80</v>
      </c>
      <c r="AA7" s="151" t="s">
        <v>200</v>
      </c>
      <c r="AB7" s="151" t="s">
        <v>80</v>
      </c>
      <c r="AC7" s="151" t="s">
        <v>200</v>
      </c>
      <c r="AD7" s="151" t="s">
        <v>80</v>
      </c>
      <c r="AE7" s="151" t="s">
        <v>200</v>
      </c>
      <c r="AF7" s="327" t="s">
        <v>700</v>
      </c>
      <c r="AG7" s="327" t="s">
        <v>701</v>
      </c>
      <c r="AH7" s="327" t="s">
        <v>711</v>
      </c>
      <c r="AI7" s="1185"/>
      <c r="AJ7" s="1185"/>
      <c r="AK7" s="1193"/>
      <c r="AM7" s="88" t="s">
        <v>82</v>
      </c>
      <c r="AN7" s="325" t="s">
        <v>233</v>
      </c>
      <c r="AO7" s="326" t="s">
        <v>98</v>
      </c>
      <c r="AP7" s="326" t="s">
        <v>98</v>
      </c>
      <c r="AQ7" s="326" t="s">
        <v>98</v>
      </c>
      <c r="AR7" s="326" t="s">
        <v>98</v>
      </c>
      <c r="AS7" s="326" t="s">
        <v>80</v>
      </c>
      <c r="AT7" s="326" t="s">
        <v>98</v>
      </c>
      <c r="AU7" s="151" t="s">
        <v>80</v>
      </c>
      <c r="AV7" s="151" t="s">
        <v>200</v>
      </c>
      <c r="AW7" s="151" t="s">
        <v>80</v>
      </c>
      <c r="AX7" s="151" t="s">
        <v>200</v>
      </c>
      <c r="AY7" s="151" t="s">
        <v>80</v>
      </c>
      <c r="AZ7" s="151" t="s">
        <v>200</v>
      </c>
      <c r="BA7" s="327" t="s">
        <v>703</v>
      </c>
      <c r="BB7" s="327" t="s">
        <v>701</v>
      </c>
      <c r="BC7" s="327" t="s">
        <v>711</v>
      </c>
      <c r="BD7" s="1185"/>
      <c r="BE7" s="1185"/>
      <c r="BF7" s="1193"/>
      <c r="BH7" s="88" t="s">
        <v>82</v>
      </c>
      <c r="BI7" s="328" t="s">
        <v>233</v>
      </c>
      <c r="BJ7" s="329" t="s">
        <v>98</v>
      </c>
      <c r="BK7" s="329" t="s">
        <v>98</v>
      </c>
      <c r="BL7" s="329" t="s">
        <v>98</v>
      </c>
      <c r="BM7" s="329" t="s">
        <v>98</v>
      </c>
      <c r="BN7" s="329" t="s">
        <v>80</v>
      </c>
      <c r="BO7" s="326" t="s">
        <v>98</v>
      </c>
      <c r="BP7" s="326" t="s">
        <v>80</v>
      </c>
      <c r="BQ7" s="326" t="s">
        <v>200</v>
      </c>
      <c r="BR7" s="151" t="s">
        <v>80</v>
      </c>
      <c r="BS7" s="151" t="s">
        <v>200</v>
      </c>
      <c r="BT7" s="151" t="s">
        <v>80</v>
      </c>
      <c r="BU7" s="151" t="s">
        <v>200</v>
      </c>
      <c r="BV7" s="330" t="s">
        <v>703</v>
      </c>
      <c r="BW7" s="330" t="s">
        <v>701</v>
      </c>
      <c r="BX7" s="330" t="s">
        <v>711</v>
      </c>
      <c r="BY7" s="1212"/>
      <c r="BZ7" s="1185"/>
      <c r="CA7" s="1193"/>
      <c r="CC7" s="88" t="s">
        <v>82</v>
      </c>
      <c r="CD7" s="331" t="s">
        <v>88</v>
      </c>
      <c r="CE7" s="332" t="s">
        <v>90</v>
      </c>
      <c r="CF7" s="333" t="s">
        <v>91</v>
      </c>
      <c r="CG7" s="333" t="s">
        <v>92</v>
      </c>
      <c r="CH7" s="333" t="s">
        <v>196</v>
      </c>
      <c r="CI7" s="333" t="s">
        <v>93</v>
      </c>
      <c r="CJ7" s="333" t="s">
        <v>94</v>
      </c>
      <c r="CK7" s="334" t="s">
        <v>196</v>
      </c>
      <c r="CM7" s="88" t="s">
        <v>82</v>
      </c>
      <c r="CN7" s="332" t="s">
        <v>90</v>
      </c>
      <c r="CO7" s="333" t="s">
        <v>91</v>
      </c>
      <c r="CP7" s="333" t="s">
        <v>92</v>
      </c>
      <c r="CQ7" s="333" t="s">
        <v>196</v>
      </c>
      <c r="CR7" s="333" t="s">
        <v>93</v>
      </c>
      <c r="CS7" s="333" t="s">
        <v>94</v>
      </c>
      <c r="CT7" s="334" t="s">
        <v>196</v>
      </c>
      <c r="CV7" s="88" t="s">
        <v>82</v>
      </c>
      <c r="CW7" s="332" t="s">
        <v>90</v>
      </c>
      <c r="CX7" s="333" t="s">
        <v>91</v>
      </c>
      <c r="CY7" s="333" t="s">
        <v>92</v>
      </c>
      <c r="CZ7" s="333" t="s">
        <v>196</v>
      </c>
      <c r="DA7" s="333" t="s">
        <v>93</v>
      </c>
      <c r="DB7" s="333" t="s">
        <v>94</v>
      </c>
      <c r="DC7" s="334" t="s">
        <v>196</v>
      </c>
    </row>
    <row r="8" spans="1:107" s="526" customFormat="1" ht="24.75" customHeight="1" thickBot="1" x14ac:dyDescent="0.2">
      <c r="A8" s="511" t="s">
        <v>516</v>
      </c>
      <c r="B8" s="512" t="s">
        <v>377</v>
      </c>
      <c r="C8" s="513">
        <v>742896</v>
      </c>
      <c r="D8" s="347">
        <v>1368513</v>
      </c>
      <c r="E8" s="514">
        <v>186159</v>
      </c>
      <c r="F8" s="347">
        <v>254480</v>
      </c>
      <c r="G8" s="515">
        <f>E8/C8*100</f>
        <v>25.058554629450153</v>
      </c>
      <c r="H8" s="515">
        <f>F8/D8*100</f>
        <v>18.5953659190669</v>
      </c>
      <c r="I8" s="516">
        <v>186159</v>
      </c>
      <c r="J8" s="517">
        <v>254480</v>
      </c>
      <c r="K8" s="515">
        <f t="shared" ref="K8:K37" si="0">I8/C8*100</f>
        <v>25.058554629450153</v>
      </c>
      <c r="L8" s="515">
        <f t="shared" ref="L8:L37" si="1">J8/D8*100</f>
        <v>18.5953659190669</v>
      </c>
      <c r="M8" s="514">
        <v>77269</v>
      </c>
      <c r="N8" s="347">
        <v>88277</v>
      </c>
      <c r="O8" s="515">
        <f t="shared" ref="O8:O37" si="2">M8/C8*100</f>
        <v>10.401052098813294</v>
      </c>
      <c r="P8" s="518">
        <f t="shared" ref="P8:P37" si="3">N8/D8*100</f>
        <v>6.4505781092324295</v>
      </c>
      <c r="Q8" s="511" t="s">
        <v>516</v>
      </c>
      <c r="R8" s="512" t="s">
        <v>377</v>
      </c>
      <c r="S8" s="346">
        <v>9268135</v>
      </c>
      <c r="T8" s="347">
        <v>0</v>
      </c>
      <c r="U8" s="347">
        <v>4012947</v>
      </c>
      <c r="V8" s="347">
        <v>1733911</v>
      </c>
      <c r="W8" s="347">
        <v>15014993</v>
      </c>
      <c r="X8" s="347">
        <v>2885</v>
      </c>
      <c r="Y8" s="347">
        <v>3275717</v>
      </c>
      <c r="Z8" s="519">
        <v>124865</v>
      </c>
      <c r="AA8" s="519">
        <v>166997</v>
      </c>
      <c r="AB8" s="519">
        <v>5507</v>
      </c>
      <c r="AC8" s="519">
        <v>5695</v>
      </c>
      <c r="AD8" s="519">
        <v>647</v>
      </c>
      <c r="AE8" s="519">
        <v>647</v>
      </c>
      <c r="AF8" s="519">
        <v>2550092</v>
      </c>
      <c r="AG8" s="519">
        <v>41920</v>
      </c>
      <c r="AH8" s="519">
        <v>2935</v>
      </c>
      <c r="AI8" s="520">
        <v>1236637</v>
      </c>
      <c r="AJ8" s="520">
        <v>6766</v>
      </c>
      <c r="AK8" s="521">
        <f>SUM(AF8:AJ8)</f>
        <v>3838350</v>
      </c>
      <c r="AL8" s="511" t="s">
        <v>516</v>
      </c>
      <c r="AM8" s="512" t="s">
        <v>377</v>
      </c>
      <c r="AN8" s="346">
        <v>3419620</v>
      </c>
      <c r="AO8" s="347">
        <v>0</v>
      </c>
      <c r="AP8" s="347">
        <v>1431528</v>
      </c>
      <c r="AQ8" s="347">
        <v>619062</v>
      </c>
      <c r="AR8" s="347">
        <v>5470210</v>
      </c>
      <c r="AS8" s="347">
        <v>2867</v>
      </c>
      <c r="AT8" s="347">
        <v>1204112</v>
      </c>
      <c r="AU8" s="519">
        <v>124865</v>
      </c>
      <c r="AV8" s="519">
        <v>166997</v>
      </c>
      <c r="AW8" s="519">
        <v>5507</v>
      </c>
      <c r="AX8" s="519">
        <v>5695</v>
      </c>
      <c r="AY8" s="519">
        <v>647</v>
      </c>
      <c r="AZ8" s="519">
        <v>647</v>
      </c>
      <c r="BA8" s="520">
        <v>909687</v>
      </c>
      <c r="BB8" s="520">
        <v>14953</v>
      </c>
      <c r="BC8" s="520">
        <v>1048</v>
      </c>
      <c r="BD8" s="520">
        <v>441511</v>
      </c>
      <c r="BE8" s="520">
        <v>2495</v>
      </c>
      <c r="BF8" s="522">
        <f>SUM(BA8:BE8)</f>
        <v>1369694</v>
      </c>
      <c r="BG8" s="511" t="s">
        <v>516</v>
      </c>
      <c r="BH8" s="512" t="s">
        <v>377</v>
      </c>
      <c r="BI8" s="346">
        <v>1245746</v>
      </c>
      <c r="BJ8" s="347">
        <v>0</v>
      </c>
      <c r="BK8" s="347">
        <v>538534</v>
      </c>
      <c r="BL8" s="347">
        <v>225763</v>
      </c>
      <c r="BM8" s="347">
        <v>2010043</v>
      </c>
      <c r="BN8" s="347">
        <v>1989</v>
      </c>
      <c r="BO8" s="347">
        <v>486164</v>
      </c>
      <c r="BP8" s="519">
        <v>48910</v>
      </c>
      <c r="BQ8" s="519">
        <v>54331</v>
      </c>
      <c r="BR8" s="519">
        <v>0</v>
      </c>
      <c r="BS8" s="519">
        <v>0</v>
      </c>
      <c r="BT8" s="519">
        <v>71</v>
      </c>
      <c r="BU8" s="519">
        <v>71</v>
      </c>
      <c r="BV8" s="519">
        <v>341588</v>
      </c>
      <c r="BW8" s="519">
        <v>0</v>
      </c>
      <c r="BX8" s="519">
        <v>124</v>
      </c>
      <c r="BY8" s="519">
        <v>153628</v>
      </c>
      <c r="BZ8" s="519">
        <v>219</v>
      </c>
      <c r="CA8" s="521">
        <f>SUM(BV8:BZ8)</f>
        <v>495559</v>
      </c>
      <c r="CB8" s="511" t="s">
        <v>516</v>
      </c>
      <c r="CC8" s="512" t="s">
        <v>377</v>
      </c>
      <c r="CD8" s="523">
        <v>10</v>
      </c>
      <c r="CE8" s="524">
        <v>650000</v>
      </c>
      <c r="CF8" s="524">
        <v>57</v>
      </c>
      <c r="CG8" s="524">
        <v>0</v>
      </c>
      <c r="CH8" s="524">
        <v>57</v>
      </c>
      <c r="CI8" s="524">
        <v>30</v>
      </c>
      <c r="CJ8" s="524">
        <v>13</v>
      </c>
      <c r="CK8" s="525">
        <v>43</v>
      </c>
      <c r="CL8" s="511" t="s">
        <v>516</v>
      </c>
      <c r="CM8" s="512" t="s">
        <v>377</v>
      </c>
      <c r="CN8" s="524">
        <v>240000</v>
      </c>
      <c r="CO8" s="524">
        <v>58</v>
      </c>
      <c r="CP8" s="524">
        <v>0</v>
      </c>
      <c r="CQ8" s="524">
        <v>58</v>
      </c>
      <c r="CR8" s="524">
        <v>29</v>
      </c>
      <c r="CS8" s="524">
        <v>13</v>
      </c>
      <c r="CT8" s="525">
        <v>42</v>
      </c>
      <c r="CU8" s="511" t="s">
        <v>516</v>
      </c>
      <c r="CV8" s="512" t="s">
        <v>435</v>
      </c>
      <c r="CW8" s="524">
        <v>170000</v>
      </c>
      <c r="CX8" s="524">
        <v>59</v>
      </c>
      <c r="CY8" s="524">
        <v>0</v>
      </c>
      <c r="CZ8" s="524">
        <v>59</v>
      </c>
      <c r="DA8" s="524">
        <v>29</v>
      </c>
      <c r="DB8" s="524">
        <v>12</v>
      </c>
      <c r="DC8" s="525">
        <v>41</v>
      </c>
    </row>
    <row r="9" spans="1:107" s="526" customFormat="1" ht="24.75" customHeight="1" thickTop="1" x14ac:dyDescent="0.15">
      <c r="A9" s="511" t="s">
        <v>517</v>
      </c>
      <c r="B9" s="484" t="s">
        <v>378</v>
      </c>
      <c r="C9" s="441">
        <v>36798</v>
      </c>
      <c r="D9" s="364">
        <v>74009</v>
      </c>
      <c r="E9" s="441">
        <v>7909</v>
      </c>
      <c r="F9" s="364">
        <v>11157</v>
      </c>
      <c r="G9" s="527">
        <f>E9/C9*100</f>
        <v>21.493015924778522</v>
      </c>
      <c r="H9" s="527">
        <f>F9/D9*100</f>
        <v>15.075193557540297</v>
      </c>
      <c r="I9" s="452">
        <v>7909</v>
      </c>
      <c r="J9" s="390">
        <v>11157</v>
      </c>
      <c r="K9" s="528">
        <f t="shared" si="0"/>
        <v>21.493015924778522</v>
      </c>
      <c r="L9" s="528">
        <f t="shared" si="1"/>
        <v>15.075193557540297</v>
      </c>
      <c r="M9" s="441">
        <v>2963</v>
      </c>
      <c r="N9" s="364">
        <v>3365</v>
      </c>
      <c r="O9" s="528">
        <f t="shared" si="2"/>
        <v>8.0520680471764763</v>
      </c>
      <c r="P9" s="529">
        <f t="shared" si="3"/>
        <v>4.5467443148806224</v>
      </c>
      <c r="Q9" s="511" t="s">
        <v>517</v>
      </c>
      <c r="R9" s="484" t="s">
        <v>378</v>
      </c>
      <c r="S9" s="362">
        <v>467961</v>
      </c>
      <c r="T9" s="364">
        <v>0</v>
      </c>
      <c r="U9" s="364">
        <v>188188</v>
      </c>
      <c r="V9" s="364">
        <v>86405</v>
      </c>
      <c r="W9" s="364">
        <v>742554</v>
      </c>
      <c r="X9" s="364">
        <v>70</v>
      </c>
      <c r="Y9" s="364">
        <v>39760</v>
      </c>
      <c r="Z9" s="530">
        <v>4700</v>
      </c>
      <c r="AA9" s="530">
        <v>6599</v>
      </c>
      <c r="AB9" s="530">
        <v>163</v>
      </c>
      <c r="AC9" s="530">
        <v>213</v>
      </c>
      <c r="AD9" s="530">
        <v>20</v>
      </c>
      <c r="AE9" s="530">
        <v>20</v>
      </c>
      <c r="AF9" s="530">
        <v>86681</v>
      </c>
      <c r="AG9" s="531">
        <v>1708</v>
      </c>
      <c r="AH9" s="531">
        <v>110</v>
      </c>
      <c r="AI9" s="530">
        <v>41708</v>
      </c>
      <c r="AJ9" s="530">
        <v>266</v>
      </c>
      <c r="AK9" s="532">
        <f>SUM(AF9:AJ9)</f>
        <v>130473</v>
      </c>
      <c r="AL9" s="511" t="s">
        <v>517</v>
      </c>
      <c r="AM9" s="484" t="s">
        <v>378</v>
      </c>
      <c r="AN9" s="362">
        <v>158827</v>
      </c>
      <c r="AO9" s="364">
        <v>0</v>
      </c>
      <c r="AP9" s="364">
        <v>65258</v>
      </c>
      <c r="AQ9" s="364">
        <v>30141</v>
      </c>
      <c r="AR9" s="364">
        <v>254226</v>
      </c>
      <c r="AS9" s="390">
        <v>56</v>
      </c>
      <c r="AT9" s="390">
        <v>12102</v>
      </c>
      <c r="AU9" s="530">
        <v>4700</v>
      </c>
      <c r="AV9" s="530">
        <v>6599</v>
      </c>
      <c r="AW9" s="530">
        <v>163</v>
      </c>
      <c r="AX9" s="530">
        <v>213</v>
      </c>
      <c r="AY9" s="530">
        <v>20</v>
      </c>
      <c r="AZ9" s="530">
        <v>20</v>
      </c>
      <c r="BA9" s="530">
        <v>30058</v>
      </c>
      <c r="BB9" s="531">
        <v>591</v>
      </c>
      <c r="BC9" s="531">
        <v>37</v>
      </c>
      <c r="BD9" s="530">
        <v>14548</v>
      </c>
      <c r="BE9" s="530">
        <v>88</v>
      </c>
      <c r="BF9" s="532">
        <f t="shared" ref="BF9:BF22" si="4">SUM(BA9:BE9)</f>
        <v>45322</v>
      </c>
      <c r="BG9" s="511" t="s">
        <v>517</v>
      </c>
      <c r="BH9" s="484" t="s">
        <v>378</v>
      </c>
      <c r="BI9" s="362">
        <v>52158</v>
      </c>
      <c r="BJ9" s="364">
        <v>0</v>
      </c>
      <c r="BK9" s="364">
        <v>21310</v>
      </c>
      <c r="BL9" s="364">
        <v>9268</v>
      </c>
      <c r="BM9" s="364">
        <v>82736</v>
      </c>
      <c r="BN9" s="364">
        <v>45</v>
      </c>
      <c r="BO9" s="364">
        <v>3631</v>
      </c>
      <c r="BP9" s="530">
        <v>1651</v>
      </c>
      <c r="BQ9" s="530">
        <v>1852</v>
      </c>
      <c r="BR9" s="530">
        <v>0</v>
      </c>
      <c r="BS9" s="530">
        <v>0</v>
      </c>
      <c r="BT9" s="530">
        <v>2</v>
      </c>
      <c r="BU9" s="530">
        <v>2</v>
      </c>
      <c r="BV9" s="530">
        <v>9643</v>
      </c>
      <c r="BW9" s="531">
        <v>0</v>
      </c>
      <c r="BX9" s="531">
        <v>5</v>
      </c>
      <c r="BY9" s="530">
        <v>4360</v>
      </c>
      <c r="BZ9" s="530">
        <v>3</v>
      </c>
      <c r="CA9" s="532">
        <f t="shared" ref="CA9:CA34" si="5">SUM(BV9:BZ9)</f>
        <v>14011</v>
      </c>
      <c r="CB9" s="511" t="s">
        <v>517</v>
      </c>
      <c r="CC9" s="484" t="s">
        <v>378</v>
      </c>
      <c r="CD9" s="533">
        <v>10</v>
      </c>
      <c r="CE9" s="534">
        <v>650000</v>
      </c>
      <c r="CF9" s="534">
        <v>56</v>
      </c>
      <c r="CG9" s="534">
        <v>0</v>
      </c>
      <c r="CH9" s="534">
        <v>56</v>
      </c>
      <c r="CI9" s="534">
        <v>30</v>
      </c>
      <c r="CJ9" s="534">
        <v>14</v>
      </c>
      <c r="CK9" s="535">
        <v>44</v>
      </c>
      <c r="CL9" s="511" t="s">
        <v>517</v>
      </c>
      <c r="CM9" s="484" t="s">
        <v>378</v>
      </c>
      <c r="CN9" s="534">
        <v>240000</v>
      </c>
      <c r="CO9" s="534">
        <v>55</v>
      </c>
      <c r="CP9" s="534">
        <v>0</v>
      </c>
      <c r="CQ9" s="534">
        <v>55</v>
      </c>
      <c r="CR9" s="534">
        <v>31</v>
      </c>
      <c r="CS9" s="534">
        <v>14</v>
      </c>
      <c r="CT9" s="535">
        <v>45</v>
      </c>
      <c r="CU9" s="511" t="s">
        <v>517</v>
      </c>
      <c r="CV9" s="484" t="s">
        <v>436</v>
      </c>
      <c r="CW9" s="534">
        <v>170000</v>
      </c>
      <c r="CX9" s="534">
        <v>56</v>
      </c>
      <c r="CY9" s="534">
        <v>0</v>
      </c>
      <c r="CZ9" s="534">
        <v>56</v>
      </c>
      <c r="DA9" s="534">
        <v>31</v>
      </c>
      <c r="DB9" s="534">
        <v>13</v>
      </c>
      <c r="DC9" s="535">
        <v>44</v>
      </c>
    </row>
    <row r="10" spans="1:107" s="526" customFormat="1" ht="24.75" customHeight="1" x14ac:dyDescent="0.15">
      <c r="A10" s="511" t="s">
        <v>517</v>
      </c>
      <c r="B10" s="484" t="s">
        <v>379</v>
      </c>
      <c r="C10" s="441">
        <v>33457</v>
      </c>
      <c r="D10" s="364">
        <v>74007</v>
      </c>
      <c r="E10" s="441">
        <v>8715</v>
      </c>
      <c r="F10" s="364">
        <v>12505</v>
      </c>
      <c r="G10" s="527">
        <f t="shared" ref="G10:G21" si="6">E10/C10*100</f>
        <v>26.048360582239887</v>
      </c>
      <c r="H10" s="527">
        <f t="shared" ref="H10:H21" si="7">F10/D10*100</f>
        <v>16.89705027902766</v>
      </c>
      <c r="I10" s="516">
        <v>8715</v>
      </c>
      <c r="J10" s="364">
        <v>12505</v>
      </c>
      <c r="K10" s="527">
        <f t="shared" si="0"/>
        <v>26.048360582239887</v>
      </c>
      <c r="L10" s="527">
        <f t="shared" si="1"/>
        <v>16.89705027902766</v>
      </c>
      <c r="M10" s="441">
        <v>3444</v>
      </c>
      <c r="N10" s="364">
        <v>3938</v>
      </c>
      <c r="O10" s="527">
        <f t="shared" si="2"/>
        <v>10.293809965029739</v>
      </c>
      <c r="P10" s="536">
        <f t="shared" si="3"/>
        <v>5.3211182725958359</v>
      </c>
      <c r="Q10" s="511" t="s">
        <v>517</v>
      </c>
      <c r="R10" s="484" t="s">
        <v>379</v>
      </c>
      <c r="S10" s="362">
        <v>474928</v>
      </c>
      <c r="T10" s="364">
        <v>0</v>
      </c>
      <c r="U10" s="364">
        <v>162259</v>
      </c>
      <c r="V10" s="364">
        <v>114412</v>
      </c>
      <c r="W10" s="364">
        <v>751599</v>
      </c>
      <c r="X10" s="364">
        <v>62</v>
      </c>
      <c r="Y10" s="364">
        <v>62564</v>
      </c>
      <c r="Z10" s="530">
        <v>5408</v>
      </c>
      <c r="AA10" s="530">
        <v>7623</v>
      </c>
      <c r="AB10" s="530">
        <v>173</v>
      </c>
      <c r="AC10" s="530">
        <v>242</v>
      </c>
      <c r="AD10" s="530">
        <v>21</v>
      </c>
      <c r="AE10" s="530">
        <v>21</v>
      </c>
      <c r="AF10" s="530">
        <v>79997</v>
      </c>
      <c r="AG10" s="531">
        <v>1469</v>
      </c>
      <c r="AH10" s="531">
        <v>96</v>
      </c>
      <c r="AI10" s="530">
        <v>60879</v>
      </c>
      <c r="AJ10" s="530">
        <v>242</v>
      </c>
      <c r="AK10" s="532">
        <f t="shared" ref="AK10:AK34" si="8">SUM(AF10:AJ10)</f>
        <v>142683</v>
      </c>
      <c r="AL10" s="511" t="s">
        <v>517</v>
      </c>
      <c r="AM10" s="484" t="s">
        <v>379</v>
      </c>
      <c r="AN10" s="362">
        <v>180307</v>
      </c>
      <c r="AO10" s="364">
        <v>0</v>
      </c>
      <c r="AP10" s="364">
        <v>64071</v>
      </c>
      <c r="AQ10" s="364">
        <v>43840</v>
      </c>
      <c r="AR10" s="364">
        <v>288218</v>
      </c>
      <c r="AS10" s="364">
        <v>66</v>
      </c>
      <c r="AT10" s="364">
        <v>24346</v>
      </c>
      <c r="AU10" s="530">
        <v>5408</v>
      </c>
      <c r="AV10" s="530">
        <v>7623</v>
      </c>
      <c r="AW10" s="530">
        <v>173</v>
      </c>
      <c r="AX10" s="530">
        <v>242</v>
      </c>
      <c r="AY10" s="530">
        <v>21</v>
      </c>
      <c r="AZ10" s="530">
        <v>21</v>
      </c>
      <c r="BA10" s="530">
        <v>31588</v>
      </c>
      <c r="BB10" s="531">
        <v>578</v>
      </c>
      <c r="BC10" s="531">
        <v>38</v>
      </c>
      <c r="BD10" s="530">
        <v>23327</v>
      </c>
      <c r="BE10" s="530">
        <v>93</v>
      </c>
      <c r="BF10" s="532">
        <f t="shared" si="4"/>
        <v>55624</v>
      </c>
      <c r="BG10" s="511" t="s">
        <v>517</v>
      </c>
      <c r="BH10" s="484" t="s">
        <v>379</v>
      </c>
      <c r="BI10" s="362">
        <v>74234</v>
      </c>
      <c r="BJ10" s="364">
        <v>0</v>
      </c>
      <c r="BK10" s="364">
        <v>25420</v>
      </c>
      <c r="BL10" s="364">
        <v>18209</v>
      </c>
      <c r="BM10" s="364">
        <v>117863</v>
      </c>
      <c r="BN10" s="364">
        <v>87</v>
      </c>
      <c r="BO10" s="364">
        <v>13985</v>
      </c>
      <c r="BP10" s="530">
        <v>2040</v>
      </c>
      <c r="BQ10" s="530">
        <v>2283</v>
      </c>
      <c r="BR10" s="530">
        <v>0</v>
      </c>
      <c r="BS10" s="530">
        <v>0</v>
      </c>
      <c r="BT10" s="530">
        <v>3</v>
      </c>
      <c r="BU10" s="530">
        <v>3</v>
      </c>
      <c r="BV10" s="530">
        <v>12775</v>
      </c>
      <c r="BW10" s="531">
        <v>0</v>
      </c>
      <c r="BX10" s="531">
        <v>4</v>
      </c>
      <c r="BY10" s="530">
        <v>9685</v>
      </c>
      <c r="BZ10" s="530">
        <v>5</v>
      </c>
      <c r="CA10" s="532">
        <f t="shared" si="5"/>
        <v>22469</v>
      </c>
      <c r="CB10" s="511" t="s">
        <v>517</v>
      </c>
      <c r="CC10" s="484" t="s">
        <v>379</v>
      </c>
      <c r="CD10" s="533">
        <v>10</v>
      </c>
      <c r="CE10" s="534">
        <v>650000</v>
      </c>
      <c r="CF10" s="534">
        <v>56</v>
      </c>
      <c r="CG10" s="534">
        <v>0</v>
      </c>
      <c r="CH10" s="534">
        <v>56</v>
      </c>
      <c r="CI10" s="534">
        <v>25</v>
      </c>
      <c r="CJ10" s="534">
        <v>18</v>
      </c>
      <c r="CK10" s="535">
        <v>43</v>
      </c>
      <c r="CL10" s="511" t="s">
        <v>517</v>
      </c>
      <c r="CM10" s="484" t="s">
        <v>379</v>
      </c>
      <c r="CN10" s="534">
        <v>240000</v>
      </c>
      <c r="CO10" s="534">
        <v>56</v>
      </c>
      <c r="CP10" s="534">
        <v>0</v>
      </c>
      <c r="CQ10" s="534">
        <v>56</v>
      </c>
      <c r="CR10" s="534">
        <v>26</v>
      </c>
      <c r="CS10" s="534">
        <v>18</v>
      </c>
      <c r="CT10" s="535">
        <v>44</v>
      </c>
      <c r="CU10" s="511" t="s">
        <v>517</v>
      </c>
      <c r="CV10" s="484" t="s">
        <v>437</v>
      </c>
      <c r="CW10" s="534">
        <v>170000</v>
      </c>
      <c r="CX10" s="534">
        <v>57</v>
      </c>
      <c r="CY10" s="534">
        <v>0</v>
      </c>
      <c r="CZ10" s="534">
        <v>57</v>
      </c>
      <c r="DA10" s="534">
        <v>25</v>
      </c>
      <c r="DB10" s="534">
        <v>18</v>
      </c>
      <c r="DC10" s="535">
        <v>43</v>
      </c>
    </row>
    <row r="11" spans="1:107" s="526" customFormat="1" ht="24.75" customHeight="1" x14ac:dyDescent="0.15">
      <c r="A11" s="511" t="s">
        <v>517</v>
      </c>
      <c r="B11" s="484" t="s">
        <v>380</v>
      </c>
      <c r="C11" s="441">
        <v>15615</v>
      </c>
      <c r="D11" s="364">
        <v>30851</v>
      </c>
      <c r="E11" s="441">
        <v>4013</v>
      </c>
      <c r="F11" s="364">
        <v>5746</v>
      </c>
      <c r="G11" s="527">
        <f t="shared" si="6"/>
        <v>25.69964777457573</v>
      </c>
      <c r="H11" s="527">
        <f t="shared" si="7"/>
        <v>18.625004051732521</v>
      </c>
      <c r="I11" s="516">
        <v>4013</v>
      </c>
      <c r="J11" s="364">
        <v>5746</v>
      </c>
      <c r="K11" s="527">
        <f t="shared" si="0"/>
        <v>25.69964777457573</v>
      </c>
      <c r="L11" s="527">
        <f t="shared" si="1"/>
        <v>18.625004051732521</v>
      </c>
      <c r="M11" s="441">
        <v>1527</v>
      </c>
      <c r="N11" s="364">
        <v>1756</v>
      </c>
      <c r="O11" s="527">
        <f t="shared" si="2"/>
        <v>9.7790585975024023</v>
      </c>
      <c r="P11" s="536">
        <f t="shared" si="3"/>
        <v>5.6918738452562314</v>
      </c>
      <c r="Q11" s="511" t="s">
        <v>517</v>
      </c>
      <c r="R11" s="484" t="s">
        <v>380</v>
      </c>
      <c r="S11" s="362">
        <v>218899</v>
      </c>
      <c r="T11" s="364">
        <v>0</v>
      </c>
      <c r="U11" s="364">
        <v>98181</v>
      </c>
      <c r="V11" s="364">
        <v>42139</v>
      </c>
      <c r="W11" s="364">
        <v>359219</v>
      </c>
      <c r="X11" s="364">
        <v>29</v>
      </c>
      <c r="Y11" s="364">
        <v>12212</v>
      </c>
      <c r="Z11" s="530">
        <v>2534</v>
      </c>
      <c r="AA11" s="530">
        <v>3620</v>
      </c>
      <c r="AB11" s="530">
        <v>77</v>
      </c>
      <c r="AC11" s="530">
        <v>101</v>
      </c>
      <c r="AD11" s="530">
        <v>7</v>
      </c>
      <c r="AE11" s="530">
        <v>7</v>
      </c>
      <c r="AF11" s="530">
        <v>49143</v>
      </c>
      <c r="AG11" s="531">
        <v>865</v>
      </c>
      <c r="AH11" s="531">
        <v>44</v>
      </c>
      <c r="AI11" s="530">
        <v>22163</v>
      </c>
      <c r="AJ11" s="530">
        <v>52</v>
      </c>
      <c r="AK11" s="532">
        <f t="shared" si="8"/>
        <v>72267</v>
      </c>
      <c r="AL11" s="511" t="s">
        <v>517</v>
      </c>
      <c r="AM11" s="484" t="s">
        <v>380</v>
      </c>
      <c r="AN11" s="362">
        <v>87264</v>
      </c>
      <c r="AO11" s="364">
        <v>0</v>
      </c>
      <c r="AP11" s="364">
        <v>39577</v>
      </c>
      <c r="AQ11" s="364">
        <v>16757</v>
      </c>
      <c r="AR11" s="364">
        <v>143598</v>
      </c>
      <c r="AS11" s="364">
        <v>35</v>
      </c>
      <c r="AT11" s="364">
        <v>5594</v>
      </c>
      <c r="AU11" s="530">
        <v>2534</v>
      </c>
      <c r="AV11" s="530">
        <v>3620</v>
      </c>
      <c r="AW11" s="530">
        <v>77</v>
      </c>
      <c r="AX11" s="530">
        <v>101</v>
      </c>
      <c r="AY11" s="530">
        <v>7</v>
      </c>
      <c r="AZ11" s="530">
        <v>7</v>
      </c>
      <c r="BA11" s="530">
        <v>19809</v>
      </c>
      <c r="BB11" s="531">
        <v>348</v>
      </c>
      <c r="BC11" s="531">
        <v>17</v>
      </c>
      <c r="BD11" s="530">
        <v>8812</v>
      </c>
      <c r="BE11" s="530">
        <v>21</v>
      </c>
      <c r="BF11" s="532">
        <f t="shared" si="4"/>
        <v>29007</v>
      </c>
      <c r="BG11" s="511" t="s">
        <v>517</v>
      </c>
      <c r="BH11" s="484" t="s">
        <v>380</v>
      </c>
      <c r="BI11" s="362">
        <v>30798</v>
      </c>
      <c r="BJ11" s="364">
        <v>0</v>
      </c>
      <c r="BK11" s="364">
        <v>15364</v>
      </c>
      <c r="BL11" s="364">
        <v>6614</v>
      </c>
      <c r="BM11" s="364">
        <v>52776</v>
      </c>
      <c r="BN11" s="364">
        <v>35</v>
      </c>
      <c r="BO11" s="364">
        <v>5141</v>
      </c>
      <c r="BP11" s="530">
        <v>904</v>
      </c>
      <c r="BQ11" s="530">
        <v>1032</v>
      </c>
      <c r="BR11" s="530">
        <v>0</v>
      </c>
      <c r="BS11" s="530">
        <v>0</v>
      </c>
      <c r="BT11" s="530">
        <v>0</v>
      </c>
      <c r="BU11" s="530">
        <v>0</v>
      </c>
      <c r="BV11" s="530">
        <v>7462</v>
      </c>
      <c r="BW11" s="531">
        <v>0</v>
      </c>
      <c r="BX11" s="531">
        <v>0</v>
      </c>
      <c r="BY11" s="530">
        <v>3310</v>
      </c>
      <c r="BZ11" s="530">
        <v>0</v>
      </c>
      <c r="CA11" s="532">
        <f t="shared" si="5"/>
        <v>10772</v>
      </c>
      <c r="CB11" s="511" t="s">
        <v>517</v>
      </c>
      <c r="CC11" s="484" t="s">
        <v>380</v>
      </c>
      <c r="CD11" s="533">
        <v>10</v>
      </c>
      <c r="CE11" s="534">
        <v>650000</v>
      </c>
      <c r="CF11" s="534">
        <v>50</v>
      </c>
      <c r="CG11" s="534">
        <v>0</v>
      </c>
      <c r="CH11" s="534">
        <v>50</v>
      </c>
      <c r="CI11" s="534">
        <v>35</v>
      </c>
      <c r="CJ11" s="534">
        <v>15</v>
      </c>
      <c r="CK11" s="535">
        <v>50</v>
      </c>
      <c r="CL11" s="511" t="s">
        <v>517</v>
      </c>
      <c r="CM11" s="484" t="s">
        <v>380</v>
      </c>
      <c r="CN11" s="534">
        <v>240000</v>
      </c>
      <c r="CO11" s="534">
        <v>50</v>
      </c>
      <c r="CP11" s="534">
        <v>0</v>
      </c>
      <c r="CQ11" s="534">
        <v>50</v>
      </c>
      <c r="CR11" s="534">
        <v>35</v>
      </c>
      <c r="CS11" s="534">
        <v>15</v>
      </c>
      <c r="CT11" s="535">
        <v>50</v>
      </c>
      <c r="CU11" s="511" t="s">
        <v>517</v>
      </c>
      <c r="CV11" s="484" t="s">
        <v>438</v>
      </c>
      <c r="CW11" s="534">
        <v>170000</v>
      </c>
      <c r="CX11" s="534">
        <v>50</v>
      </c>
      <c r="CY11" s="534">
        <v>0</v>
      </c>
      <c r="CZ11" s="534">
        <v>50</v>
      </c>
      <c r="DA11" s="534">
        <v>35</v>
      </c>
      <c r="DB11" s="534">
        <v>15</v>
      </c>
      <c r="DC11" s="535">
        <v>50</v>
      </c>
    </row>
    <row r="12" spans="1:107" s="526" customFormat="1" ht="24.75" customHeight="1" x14ac:dyDescent="0.15">
      <c r="A12" s="511" t="s">
        <v>517</v>
      </c>
      <c r="B12" s="484" t="s">
        <v>381</v>
      </c>
      <c r="C12" s="441">
        <v>86232</v>
      </c>
      <c r="D12" s="364">
        <v>178885</v>
      </c>
      <c r="E12" s="441">
        <v>21103</v>
      </c>
      <c r="F12" s="364">
        <v>30628</v>
      </c>
      <c r="G12" s="527">
        <f t="shared" si="6"/>
        <v>24.472353650616942</v>
      </c>
      <c r="H12" s="527">
        <f t="shared" si="7"/>
        <v>17.12161444503452</v>
      </c>
      <c r="I12" s="516">
        <v>21103</v>
      </c>
      <c r="J12" s="364">
        <v>30628</v>
      </c>
      <c r="K12" s="527">
        <f t="shared" si="0"/>
        <v>24.472353650616942</v>
      </c>
      <c r="L12" s="527">
        <f t="shared" si="1"/>
        <v>17.12161444503452</v>
      </c>
      <c r="M12" s="441">
        <v>8897</v>
      </c>
      <c r="N12" s="364">
        <v>10193</v>
      </c>
      <c r="O12" s="527">
        <f t="shared" si="2"/>
        <v>10.317515539474904</v>
      </c>
      <c r="P12" s="536">
        <f t="shared" si="3"/>
        <v>5.6980741817368701</v>
      </c>
      <c r="Q12" s="511" t="s">
        <v>517</v>
      </c>
      <c r="R12" s="484" t="s">
        <v>381</v>
      </c>
      <c r="S12" s="362">
        <v>1363055</v>
      </c>
      <c r="T12" s="364">
        <v>0</v>
      </c>
      <c r="U12" s="364">
        <v>613065</v>
      </c>
      <c r="V12" s="364">
        <v>254017</v>
      </c>
      <c r="W12" s="364">
        <v>2230137</v>
      </c>
      <c r="X12" s="364">
        <v>311</v>
      </c>
      <c r="Y12" s="364">
        <v>202210</v>
      </c>
      <c r="Z12" s="530">
        <v>13974</v>
      </c>
      <c r="AA12" s="530">
        <v>19920</v>
      </c>
      <c r="AB12" s="530">
        <v>486</v>
      </c>
      <c r="AC12" s="530">
        <v>655</v>
      </c>
      <c r="AD12" s="530">
        <v>62</v>
      </c>
      <c r="AE12" s="530">
        <v>62</v>
      </c>
      <c r="AF12" s="530">
        <v>339181</v>
      </c>
      <c r="AG12" s="531">
        <v>6134</v>
      </c>
      <c r="AH12" s="531">
        <v>313</v>
      </c>
      <c r="AI12" s="530">
        <v>154413</v>
      </c>
      <c r="AJ12" s="530">
        <v>493</v>
      </c>
      <c r="AK12" s="532">
        <f t="shared" si="8"/>
        <v>500534</v>
      </c>
      <c r="AL12" s="511" t="s">
        <v>517</v>
      </c>
      <c r="AM12" s="484" t="s">
        <v>381</v>
      </c>
      <c r="AN12" s="362">
        <v>473145</v>
      </c>
      <c r="AO12" s="364">
        <v>0</v>
      </c>
      <c r="AP12" s="364">
        <v>205660</v>
      </c>
      <c r="AQ12" s="364">
        <v>84259</v>
      </c>
      <c r="AR12" s="364">
        <v>763064</v>
      </c>
      <c r="AS12" s="364">
        <v>271</v>
      </c>
      <c r="AT12" s="364">
        <v>64364</v>
      </c>
      <c r="AU12" s="530">
        <v>13974</v>
      </c>
      <c r="AV12" s="530">
        <v>19920</v>
      </c>
      <c r="AW12" s="530">
        <v>486</v>
      </c>
      <c r="AX12" s="530">
        <v>655</v>
      </c>
      <c r="AY12" s="530">
        <v>62</v>
      </c>
      <c r="AZ12" s="530">
        <v>62</v>
      </c>
      <c r="BA12" s="530">
        <v>113781</v>
      </c>
      <c r="BB12" s="531">
        <v>2056</v>
      </c>
      <c r="BC12" s="531">
        <v>104</v>
      </c>
      <c r="BD12" s="530">
        <v>51218</v>
      </c>
      <c r="BE12" s="530">
        <v>168</v>
      </c>
      <c r="BF12" s="532">
        <f t="shared" si="4"/>
        <v>167327</v>
      </c>
      <c r="BG12" s="511" t="s">
        <v>517</v>
      </c>
      <c r="BH12" s="484" t="s">
        <v>381</v>
      </c>
      <c r="BI12" s="362">
        <v>162968</v>
      </c>
      <c r="BJ12" s="364">
        <v>0</v>
      </c>
      <c r="BK12" s="364">
        <v>77247</v>
      </c>
      <c r="BL12" s="364">
        <v>32457</v>
      </c>
      <c r="BM12" s="364">
        <v>272672</v>
      </c>
      <c r="BN12" s="364">
        <v>230</v>
      </c>
      <c r="BO12" s="364">
        <v>35646</v>
      </c>
      <c r="BP12" s="530">
        <v>5948</v>
      </c>
      <c r="BQ12" s="530">
        <v>6685</v>
      </c>
      <c r="BR12" s="530">
        <v>0</v>
      </c>
      <c r="BS12" s="530">
        <v>0</v>
      </c>
      <c r="BT12" s="530">
        <v>1</v>
      </c>
      <c r="BU12" s="530">
        <v>1</v>
      </c>
      <c r="BV12" s="530">
        <v>47080</v>
      </c>
      <c r="BW12" s="531">
        <v>0</v>
      </c>
      <c r="BX12" s="531">
        <v>4</v>
      </c>
      <c r="BY12" s="530">
        <v>20912</v>
      </c>
      <c r="BZ12" s="530">
        <v>30</v>
      </c>
      <c r="CA12" s="532">
        <f t="shared" si="5"/>
        <v>68026</v>
      </c>
      <c r="CB12" s="511" t="s">
        <v>517</v>
      </c>
      <c r="CC12" s="484" t="s">
        <v>381</v>
      </c>
      <c r="CD12" s="533">
        <v>10</v>
      </c>
      <c r="CE12" s="534">
        <v>650000</v>
      </c>
      <c r="CF12" s="534">
        <v>53</v>
      </c>
      <c r="CG12" s="534">
        <v>0</v>
      </c>
      <c r="CH12" s="534">
        <v>53</v>
      </c>
      <c r="CI12" s="534">
        <v>33</v>
      </c>
      <c r="CJ12" s="534">
        <v>14</v>
      </c>
      <c r="CK12" s="535">
        <v>47</v>
      </c>
      <c r="CL12" s="511" t="s">
        <v>517</v>
      </c>
      <c r="CM12" s="484" t="s">
        <v>381</v>
      </c>
      <c r="CN12" s="534">
        <v>240000</v>
      </c>
      <c r="CO12" s="534">
        <v>54</v>
      </c>
      <c r="CP12" s="534">
        <v>0</v>
      </c>
      <c r="CQ12" s="534">
        <v>54</v>
      </c>
      <c r="CR12" s="534">
        <v>32</v>
      </c>
      <c r="CS12" s="534">
        <v>14</v>
      </c>
      <c r="CT12" s="535">
        <v>46</v>
      </c>
      <c r="CU12" s="511" t="s">
        <v>517</v>
      </c>
      <c r="CV12" s="484" t="s">
        <v>439</v>
      </c>
      <c r="CW12" s="534">
        <v>170000</v>
      </c>
      <c r="CX12" s="534">
        <v>53</v>
      </c>
      <c r="CY12" s="534">
        <v>0</v>
      </c>
      <c r="CZ12" s="534">
        <v>53</v>
      </c>
      <c r="DA12" s="534">
        <v>33</v>
      </c>
      <c r="DB12" s="534">
        <v>14</v>
      </c>
      <c r="DC12" s="535">
        <v>47</v>
      </c>
    </row>
    <row r="13" spans="1:107" s="526" customFormat="1" ht="24.75" customHeight="1" x14ac:dyDescent="0.15">
      <c r="A13" s="511"/>
      <c r="B13" s="484" t="s">
        <v>387</v>
      </c>
      <c r="C13" s="441">
        <v>8104</v>
      </c>
      <c r="D13" s="364">
        <v>15791</v>
      </c>
      <c r="E13" s="441">
        <v>2426</v>
      </c>
      <c r="F13" s="364">
        <v>3573</v>
      </c>
      <c r="G13" s="527">
        <f t="shared" si="6"/>
        <v>29.935834155972358</v>
      </c>
      <c r="H13" s="527">
        <f t="shared" si="7"/>
        <v>22.626812741434996</v>
      </c>
      <c r="I13" s="516">
        <v>2426</v>
      </c>
      <c r="J13" s="364">
        <v>3573</v>
      </c>
      <c r="K13" s="527">
        <f t="shared" si="0"/>
        <v>29.935834155972358</v>
      </c>
      <c r="L13" s="527">
        <f t="shared" si="1"/>
        <v>22.626812741434996</v>
      </c>
      <c r="M13" s="441">
        <v>991</v>
      </c>
      <c r="N13" s="364">
        <v>1160</v>
      </c>
      <c r="O13" s="527">
        <f t="shared" si="2"/>
        <v>12.22852912142152</v>
      </c>
      <c r="P13" s="536">
        <f t="shared" si="3"/>
        <v>7.3459565575327721</v>
      </c>
      <c r="Q13" s="511"/>
      <c r="R13" s="484" t="s">
        <v>387</v>
      </c>
      <c r="S13" s="362">
        <v>104944</v>
      </c>
      <c r="T13" s="364">
        <v>25787</v>
      </c>
      <c r="U13" s="364">
        <v>61675</v>
      </c>
      <c r="V13" s="364">
        <v>25527</v>
      </c>
      <c r="W13" s="364">
        <v>217933</v>
      </c>
      <c r="X13" s="364">
        <v>12</v>
      </c>
      <c r="Y13" s="364">
        <v>6739</v>
      </c>
      <c r="Z13" s="530">
        <v>1447</v>
      </c>
      <c r="AA13" s="530">
        <v>2056</v>
      </c>
      <c r="AB13" s="530">
        <v>47</v>
      </c>
      <c r="AC13" s="530">
        <v>64</v>
      </c>
      <c r="AD13" s="530">
        <v>10</v>
      </c>
      <c r="AE13" s="530">
        <v>10</v>
      </c>
      <c r="AF13" s="530">
        <v>27751</v>
      </c>
      <c r="AG13" s="531">
        <v>591</v>
      </c>
      <c r="AH13" s="531">
        <v>52</v>
      </c>
      <c r="AI13" s="530">
        <v>12797</v>
      </c>
      <c r="AJ13" s="530">
        <v>53</v>
      </c>
      <c r="AK13" s="532">
        <f t="shared" si="8"/>
        <v>41244</v>
      </c>
      <c r="AL13" s="511"/>
      <c r="AM13" s="484" t="s">
        <v>387</v>
      </c>
      <c r="AN13" s="362">
        <v>48516</v>
      </c>
      <c r="AO13" s="364">
        <v>11549</v>
      </c>
      <c r="AP13" s="364">
        <v>27900</v>
      </c>
      <c r="AQ13" s="364">
        <v>11617</v>
      </c>
      <c r="AR13" s="364">
        <v>99582</v>
      </c>
      <c r="AS13" s="364">
        <v>24</v>
      </c>
      <c r="AT13" s="364">
        <v>4409</v>
      </c>
      <c r="AU13" s="530">
        <v>1447</v>
      </c>
      <c r="AV13" s="530">
        <v>2056</v>
      </c>
      <c r="AW13" s="530">
        <v>47</v>
      </c>
      <c r="AX13" s="530">
        <v>64</v>
      </c>
      <c r="AY13" s="530">
        <v>10</v>
      </c>
      <c r="AZ13" s="530">
        <v>10</v>
      </c>
      <c r="BA13" s="530">
        <v>12553</v>
      </c>
      <c r="BB13" s="531">
        <v>266</v>
      </c>
      <c r="BC13" s="531">
        <v>23</v>
      </c>
      <c r="BD13" s="530">
        <v>5824</v>
      </c>
      <c r="BE13" s="530">
        <v>24</v>
      </c>
      <c r="BF13" s="532">
        <f t="shared" si="4"/>
        <v>18690</v>
      </c>
      <c r="BG13" s="511"/>
      <c r="BH13" s="484" t="s">
        <v>387</v>
      </c>
      <c r="BI13" s="362">
        <v>17586</v>
      </c>
      <c r="BJ13" s="364">
        <v>3763</v>
      </c>
      <c r="BK13" s="364">
        <v>10097</v>
      </c>
      <c r="BL13" s="364">
        <v>4202</v>
      </c>
      <c r="BM13" s="364">
        <v>35648</v>
      </c>
      <c r="BN13" s="364">
        <v>22</v>
      </c>
      <c r="BO13" s="364">
        <v>2812</v>
      </c>
      <c r="BP13" s="530">
        <v>552</v>
      </c>
      <c r="BQ13" s="530">
        <v>622</v>
      </c>
      <c r="BR13" s="530">
        <v>0</v>
      </c>
      <c r="BS13" s="530">
        <v>0</v>
      </c>
      <c r="BT13" s="530">
        <v>0</v>
      </c>
      <c r="BU13" s="530">
        <v>0</v>
      </c>
      <c r="BV13" s="530">
        <v>4286</v>
      </c>
      <c r="BW13" s="531">
        <v>0</v>
      </c>
      <c r="BX13" s="531">
        <v>0</v>
      </c>
      <c r="BY13" s="530">
        <v>1940</v>
      </c>
      <c r="BZ13" s="530">
        <v>0</v>
      </c>
      <c r="CA13" s="532">
        <f t="shared" si="5"/>
        <v>6226</v>
      </c>
      <c r="CB13" s="511"/>
      <c r="CC13" s="484" t="s">
        <v>387</v>
      </c>
      <c r="CD13" s="533">
        <v>10</v>
      </c>
      <c r="CE13" s="534">
        <v>650000</v>
      </c>
      <c r="CF13" s="534">
        <v>42</v>
      </c>
      <c r="CG13" s="534">
        <v>10</v>
      </c>
      <c r="CH13" s="534">
        <v>52</v>
      </c>
      <c r="CI13" s="534">
        <v>34</v>
      </c>
      <c r="CJ13" s="534">
        <v>14</v>
      </c>
      <c r="CK13" s="535">
        <v>48</v>
      </c>
      <c r="CL13" s="511"/>
      <c r="CM13" s="484" t="s">
        <v>99</v>
      </c>
      <c r="CN13" s="534">
        <v>240000</v>
      </c>
      <c r="CO13" s="534">
        <v>43</v>
      </c>
      <c r="CP13" s="534">
        <v>10</v>
      </c>
      <c r="CQ13" s="534">
        <v>53</v>
      </c>
      <c r="CR13" s="534">
        <v>33</v>
      </c>
      <c r="CS13" s="534">
        <v>14</v>
      </c>
      <c r="CT13" s="535">
        <v>47</v>
      </c>
      <c r="CU13" s="511"/>
      <c r="CV13" s="484" t="s">
        <v>440</v>
      </c>
      <c r="CW13" s="534">
        <v>170000</v>
      </c>
      <c r="CX13" s="534">
        <v>45</v>
      </c>
      <c r="CY13" s="534">
        <v>9</v>
      </c>
      <c r="CZ13" s="534">
        <v>54</v>
      </c>
      <c r="DA13" s="534">
        <v>32</v>
      </c>
      <c r="DB13" s="534">
        <v>14</v>
      </c>
      <c r="DC13" s="535">
        <v>46</v>
      </c>
    </row>
    <row r="14" spans="1:107" s="526" customFormat="1" ht="24.75" customHeight="1" x14ac:dyDescent="0.15">
      <c r="A14" s="511" t="s">
        <v>517</v>
      </c>
      <c r="B14" s="484" t="s">
        <v>382</v>
      </c>
      <c r="C14" s="441">
        <v>40521</v>
      </c>
      <c r="D14" s="364">
        <v>85900</v>
      </c>
      <c r="E14" s="441">
        <v>10550</v>
      </c>
      <c r="F14" s="364">
        <v>15662</v>
      </c>
      <c r="G14" s="527">
        <f t="shared" si="6"/>
        <v>26.035882628760397</v>
      </c>
      <c r="H14" s="527">
        <f t="shared" si="7"/>
        <v>18.232828870779976</v>
      </c>
      <c r="I14" s="516">
        <v>10550</v>
      </c>
      <c r="J14" s="364">
        <v>15662</v>
      </c>
      <c r="K14" s="527">
        <f t="shared" si="0"/>
        <v>26.035882628760397</v>
      </c>
      <c r="L14" s="527">
        <f t="shared" si="1"/>
        <v>18.232828870779976</v>
      </c>
      <c r="M14" s="441">
        <v>4204</v>
      </c>
      <c r="N14" s="364">
        <v>4838</v>
      </c>
      <c r="O14" s="527">
        <f t="shared" si="2"/>
        <v>10.374867352730682</v>
      </c>
      <c r="P14" s="536">
        <f t="shared" si="3"/>
        <v>5.6321303841676373</v>
      </c>
      <c r="Q14" s="511" t="s">
        <v>517</v>
      </c>
      <c r="R14" s="484" t="s">
        <v>382</v>
      </c>
      <c r="S14" s="362">
        <v>578736</v>
      </c>
      <c r="T14" s="364">
        <v>0</v>
      </c>
      <c r="U14" s="364">
        <v>266927</v>
      </c>
      <c r="V14" s="364">
        <v>116021</v>
      </c>
      <c r="W14" s="364">
        <v>961684</v>
      </c>
      <c r="X14" s="364">
        <v>86</v>
      </c>
      <c r="Y14" s="364">
        <v>74961</v>
      </c>
      <c r="Z14" s="530">
        <v>6379</v>
      </c>
      <c r="AA14" s="530">
        <v>9563</v>
      </c>
      <c r="AB14" s="530">
        <v>257</v>
      </c>
      <c r="AC14" s="530">
        <v>348</v>
      </c>
      <c r="AD14" s="530">
        <v>24</v>
      </c>
      <c r="AE14" s="530">
        <v>24</v>
      </c>
      <c r="AF14" s="530">
        <v>127099</v>
      </c>
      <c r="AG14" s="531">
        <v>2720</v>
      </c>
      <c r="AH14" s="531">
        <v>107</v>
      </c>
      <c r="AI14" s="530">
        <v>57845</v>
      </c>
      <c r="AJ14" s="530">
        <v>122</v>
      </c>
      <c r="AK14" s="532">
        <f t="shared" si="8"/>
        <v>187893</v>
      </c>
      <c r="AL14" s="511" t="s">
        <v>517</v>
      </c>
      <c r="AM14" s="484" t="s">
        <v>382</v>
      </c>
      <c r="AN14" s="362">
        <v>220445</v>
      </c>
      <c r="AO14" s="364">
        <v>0</v>
      </c>
      <c r="AP14" s="364">
        <v>100808</v>
      </c>
      <c r="AQ14" s="364">
        <v>43826</v>
      </c>
      <c r="AR14" s="364">
        <v>365079</v>
      </c>
      <c r="AS14" s="364">
        <v>92</v>
      </c>
      <c r="AT14" s="364">
        <v>29368</v>
      </c>
      <c r="AU14" s="530">
        <v>6379</v>
      </c>
      <c r="AV14" s="530">
        <v>9563</v>
      </c>
      <c r="AW14" s="530">
        <v>257</v>
      </c>
      <c r="AX14" s="530">
        <v>348</v>
      </c>
      <c r="AY14" s="530">
        <v>24</v>
      </c>
      <c r="AZ14" s="530">
        <v>24</v>
      </c>
      <c r="BA14" s="530">
        <v>47999</v>
      </c>
      <c r="BB14" s="531">
        <v>1026</v>
      </c>
      <c r="BC14" s="531">
        <v>40</v>
      </c>
      <c r="BD14" s="530">
        <v>21850</v>
      </c>
      <c r="BE14" s="530">
        <v>47</v>
      </c>
      <c r="BF14" s="532">
        <f t="shared" si="4"/>
        <v>70962</v>
      </c>
      <c r="BG14" s="511" t="s">
        <v>517</v>
      </c>
      <c r="BH14" s="484" t="s">
        <v>382</v>
      </c>
      <c r="BI14" s="362">
        <v>76184</v>
      </c>
      <c r="BJ14" s="364">
        <v>0</v>
      </c>
      <c r="BK14" s="364">
        <v>36793</v>
      </c>
      <c r="BL14" s="364">
        <v>15800</v>
      </c>
      <c r="BM14" s="364">
        <v>128777</v>
      </c>
      <c r="BN14" s="364">
        <v>60</v>
      </c>
      <c r="BO14" s="364">
        <v>9567</v>
      </c>
      <c r="BP14" s="530">
        <v>2536</v>
      </c>
      <c r="BQ14" s="530">
        <v>2874</v>
      </c>
      <c r="BR14" s="530">
        <v>0</v>
      </c>
      <c r="BS14" s="530">
        <v>0</v>
      </c>
      <c r="BT14" s="530">
        <v>5</v>
      </c>
      <c r="BU14" s="530">
        <v>5</v>
      </c>
      <c r="BV14" s="530">
        <v>18490</v>
      </c>
      <c r="BW14" s="531">
        <v>0</v>
      </c>
      <c r="BX14" s="531">
        <v>9</v>
      </c>
      <c r="BY14" s="530">
        <v>8372</v>
      </c>
      <c r="BZ14" s="530">
        <v>3</v>
      </c>
      <c r="CA14" s="532">
        <f t="shared" si="5"/>
        <v>26874</v>
      </c>
      <c r="CB14" s="511" t="s">
        <v>517</v>
      </c>
      <c r="CC14" s="484" t="s">
        <v>382</v>
      </c>
      <c r="CD14" s="533">
        <v>10</v>
      </c>
      <c r="CE14" s="534">
        <v>650000</v>
      </c>
      <c r="CF14" s="534">
        <v>53</v>
      </c>
      <c r="CG14" s="534">
        <v>0</v>
      </c>
      <c r="CH14" s="534">
        <v>53</v>
      </c>
      <c r="CI14" s="534">
        <v>33</v>
      </c>
      <c r="CJ14" s="534">
        <v>14</v>
      </c>
      <c r="CK14" s="535">
        <v>47</v>
      </c>
      <c r="CL14" s="511" t="s">
        <v>517</v>
      </c>
      <c r="CM14" s="484" t="s">
        <v>382</v>
      </c>
      <c r="CN14" s="534">
        <v>240000</v>
      </c>
      <c r="CO14" s="534">
        <v>54</v>
      </c>
      <c r="CP14" s="534">
        <v>0</v>
      </c>
      <c r="CQ14" s="534">
        <v>54</v>
      </c>
      <c r="CR14" s="534">
        <v>32</v>
      </c>
      <c r="CS14" s="534">
        <v>14</v>
      </c>
      <c r="CT14" s="535">
        <v>46</v>
      </c>
      <c r="CU14" s="511" t="s">
        <v>517</v>
      </c>
      <c r="CV14" s="484" t="s">
        <v>382</v>
      </c>
      <c r="CW14" s="534">
        <v>170000</v>
      </c>
      <c r="CX14" s="534">
        <v>52</v>
      </c>
      <c r="CY14" s="534">
        <v>0</v>
      </c>
      <c r="CZ14" s="534">
        <v>52</v>
      </c>
      <c r="DA14" s="534">
        <v>33</v>
      </c>
      <c r="DB14" s="534">
        <v>15</v>
      </c>
      <c r="DC14" s="535">
        <v>48</v>
      </c>
    </row>
    <row r="15" spans="1:107" s="526" customFormat="1" ht="24.75" customHeight="1" x14ac:dyDescent="0.15">
      <c r="A15" s="511" t="s">
        <v>517</v>
      </c>
      <c r="B15" s="484" t="s">
        <v>383</v>
      </c>
      <c r="C15" s="441">
        <v>35497</v>
      </c>
      <c r="D15" s="364">
        <v>73051</v>
      </c>
      <c r="E15" s="441">
        <v>8860</v>
      </c>
      <c r="F15" s="364">
        <v>12706</v>
      </c>
      <c r="G15" s="527">
        <f t="shared" si="6"/>
        <v>24.959855762458798</v>
      </c>
      <c r="H15" s="527">
        <f t="shared" si="7"/>
        <v>17.393327948967162</v>
      </c>
      <c r="I15" s="516">
        <v>8860</v>
      </c>
      <c r="J15" s="364">
        <v>12706</v>
      </c>
      <c r="K15" s="527">
        <f t="shared" si="0"/>
        <v>24.959855762458798</v>
      </c>
      <c r="L15" s="527">
        <f t="shared" si="1"/>
        <v>17.393327948967162</v>
      </c>
      <c r="M15" s="441">
        <v>3694</v>
      </c>
      <c r="N15" s="364">
        <v>4206</v>
      </c>
      <c r="O15" s="527">
        <f t="shared" si="2"/>
        <v>10.406513226469842</v>
      </c>
      <c r="P15" s="536">
        <f t="shared" si="3"/>
        <v>5.7576213877975659</v>
      </c>
      <c r="Q15" s="511" t="s">
        <v>517</v>
      </c>
      <c r="R15" s="484" t="s">
        <v>383</v>
      </c>
      <c r="S15" s="362">
        <v>530560</v>
      </c>
      <c r="T15" s="364">
        <v>0</v>
      </c>
      <c r="U15" s="364">
        <v>203224</v>
      </c>
      <c r="V15" s="364">
        <v>137287</v>
      </c>
      <c r="W15" s="364">
        <v>871071</v>
      </c>
      <c r="X15" s="364">
        <v>104</v>
      </c>
      <c r="Y15" s="364">
        <v>75749</v>
      </c>
      <c r="Z15" s="530">
        <v>5448</v>
      </c>
      <c r="AA15" s="530">
        <v>7752</v>
      </c>
      <c r="AB15" s="530">
        <v>162</v>
      </c>
      <c r="AC15" s="530">
        <v>215</v>
      </c>
      <c r="AD15" s="530">
        <v>25</v>
      </c>
      <c r="AE15" s="530">
        <v>25</v>
      </c>
      <c r="AF15" s="530">
        <v>96448</v>
      </c>
      <c r="AG15" s="531">
        <v>1608</v>
      </c>
      <c r="AH15" s="531">
        <v>114</v>
      </c>
      <c r="AI15" s="530">
        <v>70001</v>
      </c>
      <c r="AJ15" s="530">
        <v>192</v>
      </c>
      <c r="AK15" s="532">
        <f t="shared" si="8"/>
        <v>168363</v>
      </c>
      <c r="AL15" s="511" t="s">
        <v>517</v>
      </c>
      <c r="AM15" s="484" t="s">
        <v>383</v>
      </c>
      <c r="AN15" s="362">
        <v>202759</v>
      </c>
      <c r="AO15" s="364">
        <v>0</v>
      </c>
      <c r="AP15" s="364">
        <v>77121</v>
      </c>
      <c r="AQ15" s="364">
        <v>52013</v>
      </c>
      <c r="AR15" s="364">
        <v>331893</v>
      </c>
      <c r="AS15" s="364">
        <v>113</v>
      </c>
      <c r="AT15" s="364">
        <v>30102</v>
      </c>
      <c r="AU15" s="530">
        <v>5448</v>
      </c>
      <c r="AV15" s="530">
        <v>7752</v>
      </c>
      <c r="AW15" s="530">
        <v>162</v>
      </c>
      <c r="AX15" s="530">
        <v>215</v>
      </c>
      <c r="AY15" s="530">
        <v>25</v>
      </c>
      <c r="AZ15" s="530">
        <v>25</v>
      </c>
      <c r="BA15" s="530">
        <v>36581</v>
      </c>
      <c r="BB15" s="531">
        <v>609</v>
      </c>
      <c r="BC15" s="531">
        <v>42</v>
      </c>
      <c r="BD15" s="530">
        <v>26544</v>
      </c>
      <c r="BE15" s="530">
        <v>73</v>
      </c>
      <c r="BF15" s="532">
        <f t="shared" si="4"/>
        <v>63849</v>
      </c>
      <c r="BG15" s="511" t="s">
        <v>517</v>
      </c>
      <c r="BH15" s="484" t="s">
        <v>383</v>
      </c>
      <c r="BI15" s="362">
        <v>60372</v>
      </c>
      <c r="BJ15" s="364">
        <v>0</v>
      </c>
      <c r="BK15" s="364">
        <v>20868</v>
      </c>
      <c r="BL15" s="364">
        <v>14220</v>
      </c>
      <c r="BM15" s="364">
        <v>95460</v>
      </c>
      <c r="BN15" s="364">
        <v>65</v>
      </c>
      <c r="BO15" s="364">
        <v>14281</v>
      </c>
      <c r="BP15" s="530">
        <v>2362</v>
      </c>
      <c r="BQ15" s="530">
        <v>2655</v>
      </c>
      <c r="BR15" s="530">
        <v>0</v>
      </c>
      <c r="BS15" s="530">
        <v>0</v>
      </c>
      <c r="BT15" s="530">
        <v>4</v>
      </c>
      <c r="BU15" s="530">
        <v>4</v>
      </c>
      <c r="BV15" s="530">
        <v>11766</v>
      </c>
      <c r="BW15" s="531">
        <v>0</v>
      </c>
      <c r="BX15" s="531">
        <v>4</v>
      </c>
      <c r="BY15" s="530">
        <v>8312</v>
      </c>
      <c r="BZ15" s="530">
        <v>6</v>
      </c>
      <c r="CA15" s="532">
        <f t="shared" si="5"/>
        <v>20088</v>
      </c>
      <c r="CB15" s="511" t="s">
        <v>517</v>
      </c>
      <c r="CC15" s="484" t="s">
        <v>383</v>
      </c>
      <c r="CD15" s="533">
        <v>10</v>
      </c>
      <c r="CE15" s="534">
        <v>650000</v>
      </c>
      <c r="CF15" s="534">
        <v>54</v>
      </c>
      <c r="CG15" s="534">
        <v>0</v>
      </c>
      <c r="CH15" s="534">
        <v>54</v>
      </c>
      <c r="CI15" s="534">
        <v>27</v>
      </c>
      <c r="CJ15" s="534">
        <v>19</v>
      </c>
      <c r="CK15" s="535">
        <v>46</v>
      </c>
      <c r="CL15" s="511" t="s">
        <v>517</v>
      </c>
      <c r="CM15" s="484" t="s">
        <v>383</v>
      </c>
      <c r="CN15" s="534">
        <v>240000</v>
      </c>
      <c r="CO15" s="534">
        <v>55</v>
      </c>
      <c r="CP15" s="534">
        <v>0</v>
      </c>
      <c r="CQ15" s="534">
        <v>55</v>
      </c>
      <c r="CR15" s="534">
        <v>27</v>
      </c>
      <c r="CS15" s="534">
        <v>18</v>
      </c>
      <c r="CT15" s="535">
        <v>45</v>
      </c>
      <c r="CU15" s="511" t="s">
        <v>517</v>
      </c>
      <c r="CV15" s="484" t="s">
        <v>441</v>
      </c>
      <c r="CW15" s="534">
        <v>170000</v>
      </c>
      <c r="CX15" s="534">
        <v>58</v>
      </c>
      <c r="CY15" s="534">
        <v>0</v>
      </c>
      <c r="CZ15" s="534">
        <v>58</v>
      </c>
      <c r="DA15" s="534">
        <v>25</v>
      </c>
      <c r="DB15" s="534">
        <v>17</v>
      </c>
      <c r="DC15" s="535">
        <v>42</v>
      </c>
    </row>
    <row r="16" spans="1:107" s="526" customFormat="1" ht="24.75" customHeight="1" x14ac:dyDescent="0.15">
      <c r="A16" s="511" t="s">
        <v>517</v>
      </c>
      <c r="B16" s="484" t="s">
        <v>384</v>
      </c>
      <c r="C16" s="441">
        <v>25811</v>
      </c>
      <c r="D16" s="364">
        <v>56041</v>
      </c>
      <c r="E16" s="441">
        <v>5678</v>
      </c>
      <c r="F16" s="364">
        <v>8088</v>
      </c>
      <c r="G16" s="527">
        <f t="shared" si="6"/>
        <v>21.998372786796327</v>
      </c>
      <c r="H16" s="527">
        <f t="shared" si="7"/>
        <v>14.432290644349671</v>
      </c>
      <c r="I16" s="516">
        <v>5678</v>
      </c>
      <c r="J16" s="364">
        <v>8088</v>
      </c>
      <c r="K16" s="527">
        <f t="shared" si="0"/>
        <v>21.998372786796327</v>
      </c>
      <c r="L16" s="527">
        <f t="shared" si="1"/>
        <v>14.432290644349671</v>
      </c>
      <c r="M16" s="441">
        <v>2522</v>
      </c>
      <c r="N16" s="364">
        <v>2875</v>
      </c>
      <c r="O16" s="527">
        <f t="shared" si="2"/>
        <v>9.7710278563403197</v>
      </c>
      <c r="P16" s="536">
        <f t="shared" si="3"/>
        <v>5.1301725522385402</v>
      </c>
      <c r="Q16" s="511" t="s">
        <v>517</v>
      </c>
      <c r="R16" s="484" t="s">
        <v>384</v>
      </c>
      <c r="S16" s="362">
        <v>396691</v>
      </c>
      <c r="T16" s="364">
        <v>0</v>
      </c>
      <c r="U16" s="364">
        <v>198543</v>
      </c>
      <c r="V16" s="364">
        <v>82145</v>
      </c>
      <c r="W16" s="364">
        <v>677379</v>
      </c>
      <c r="X16" s="364">
        <v>123</v>
      </c>
      <c r="Y16" s="364">
        <v>152498</v>
      </c>
      <c r="Z16" s="530">
        <v>3425</v>
      </c>
      <c r="AA16" s="530">
        <v>4859</v>
      </c>
      <c r="AB16" s="530">
        <v>122</v>
      </c>
      <c r="AC16" s="530">
        <v>147</v>
      </c>
      <c r="AD16" s="530">
        <v>17</v>
      </c>
      <c r="AE16" s="530">
        <v>17</v>
      </c>
      <c r="AF16" s="530">
        <v>94723</v>
      </c>
      <c r="AG16" s="531">
        <v>1658</v>
      </c>
      <c r="AH16" s="531">
        <v>157</v>
      </c>
      <c r="AI16" s="530">
        <v>41585</v>
      </c>
      <c r="AJ16" s="530">
        <v>219</v>
      </c>
      <c r="AK16" s="532">
        <f t="shared" si="8"/>
        <v>138342</v>
      </c>
      <c r="AL16" s="511" t="s">
        <v>517</v>
      </c>
      <c r="AM16" s="484" t="s">
        <v>384</v>
      </c>
      <c r="AN16" s="362">
        <v>137277</v>
      </c>
      <c r="AO16" s="364">
        <v>0</v>
      </c>
      <c r="AP16" s="364">
        <v>66613</v>
      </c>
      <c r="AQ16" s="364">
        <v>27671</v>
      </c>
      <c r="AR16" s="364">
        <v>231561</v>
      </c>
      <c r="AS16" s="364">
        <v>108</v>
      </c>
      <c r="AT16" s="364">
        <v>49717</v>
      </c>
      <c r="AU16" s="530">
        <v>3425</v>
      </c>
      <c r="AV16" s="530">
        <v>4859</v>
      </c>
      <c r="AW16" s="530">
        <v>122</v>
      </c>
      <c r="AX16" s="530">
        <v>147</v>
      </c>
      <c r="AY16" s="530">
        <v>17</v>
      </c>
      <c r="AZ16" s="530">
        <v>17</v>
      </c>
      <c r="BA16" s="530">
        <v>31784</v>
      </c>
      <c r="BB16" s="531">
        <v>555</v>
      </c>
      <c r="BC16" s="531">
        <v>52</v>
      </c>
      <c r="BD16" s="530">
        <v>13999</v>
      </c>
      <c r="BE16" s="530">
        <v>74</v>
      </c>
      <c r="BF16" s="532">
        <f t="shared" si="4"/>
        <v>46464</v>
      </c>
      <c r="BG16" s="511" t="s">
        <v>517</v>
      </c>
      <c r="BH16" s="484" t="s">
        <v>384</v>
      </c>
      <c r="BI16" s="362">
        <v>47809</v>
      </c>
      <c r="BJ16" s="364">
        <v>0</v>
      </c>
      <c r="BK16" s="364">
        <v>23198</v>
      </c>
      <c r="BL16" s="364">
        <v>9787</v>
      </c>
      <c r="BM16" s="364">
        <v>80794</v>
      </c>
      <c r="BN16" s="364">
        <v>74</v>
      </c>
      <c r="BO16" s="364">
        <v>14052</v>
      </c>
      <c r="BP16" s="530">
        <v>1534</v>
      </c>
      <c r="BQ16" s="530">
        <v>1706</v>
      </c>
      <c r="BR16" s="530">
        <v>0</v>
      </c>
      <c r="BS16" s="530">
        <v>0</v>
      </c>
      <c r="BT16" s="530">
        <v>1</v>
      </c>
      <c r="BU16" s="530">
        <v>1</v>
      </c>
      <c r="BV16" s="530">
        <v>11990</v>
      </c>
      <c r="BW16" s="531">
        <v>0</v>
      </c>
      <c r="BX16" s="531">
        <v>4</v>
      </c>
      <c r="BY16" s="530">
        <v>5343</v>
      </c>
      <c r="BZ16" s="530">
        <v>14</v>
      </c>
      <c r="CA16" s="532">
        <f t="shared" si="5"/>
        <v>17351</v>
      </c>
      <c r="CB16" s="511" t="s">
        <v>517</v>
      </c>
      <c r="CC16" s="484" t="s">
        <v>384</v>
      </c>
      <c r="CD16" s="533">
        <v>10</v>
      </c>
      <c r="CE16" s="534">
        <v>650000</v>
      </c>
      <c r="CF16" s="534">
        <v>57</v>
      </c>
      <c r="CG16" s="534">
        <v>0</v>
      </c>
      <c r="CH16" s="534">
        <v>57</v>
      </c>
      <c r="CI16" s="534">
        <v>30</v>
      </c>
      <c r="CJ16" s="534">
        <v>13</v>
      </c>
      <c r="CK16" s="535">
        <v>43</v>
      </c>
      <c r="CL16" s="511" t="s">
        <v>517</v>
      </c>
      <c r="CM16" s="484" t="s">
        <v>384</v>
      </c>
      <c r="CN16" s="534">
        <v>240000</v>
      </c>
      <c r="CO16" s="534">
        <v>57</v>
      </c>
      <c r="CP16" s="534">
        <v>0</v>
      </c>
      <c r="CQ16" s="534">
        <v>57</v>
      </c>
      <c r="CR16" s="534">
        <v>30</v>
      </c>
      <c r="CS16" s="534">
        <v>13</v>
      </c>
      <c r="CT16" s="535">
        <v>43</v>
      </c>
      <c r="CU16" s="511" t="s">
        <v>517</v>
      </c>
      <c r="CV16" s="484" t="s">
        <v>442</v>
      </c>
      <c r="CW16" s="534">
        <v>170000</v>
      </c>
      <c r="CX16" s="534">
        <v>55</v>
      </c>
      <c r="CY16" s="534">
        <v>0</v>
      </c>
      <c r="CZ16" s="534">
        <v>55</v>
      </c>
      <c r="DA16" s="534">
        <v>31</v>
      </c>
      <c r="DB16" s="534">
        <v>14</v>
      </c>
      <c r="DC16" s="535">
        <v>45</v>
      </c>
    </row>
    <row r="17" spans="1:107" s="526" customFormat="1" ht="24.75" customHeight="1" x14ac:dyDescent="0.15">
      <c r="A17" s="511" t="s">
        <v>517</v>
      </c>
      <c r="B17" s="484" t="s">
        <v>385</v>
      </c>
      <c r="C17" s="441">
        <v>38240</v>
      </c>
      <c r="D17" s="364">
        <v>82123</v>
      </c>
      <c r="E17" s="441">
        <v>8384</v>
      </c>
      <c r="F17" s="364">
        <v>11847</v>
      </c>
      <c r="G17" s="527">
        <f t="shared" si="6"/>
        <v>21.92468619246862</v>
      </c>
      <c r="H17" s="527">
        <f t="shared" si="7"/>
        <v>14.425922092471049</v>
      </c>
      <c r="I17" s="516">
        <v>8384</v>
      </c>
      <c r="J17" s="364">
        <v>11847</v>
      </c>
      <c r="K17" s="527">
        <f t="shared" si="0"/>
        <v>21.92468619246862</v>
      </c>
      <c r="L17" s="527">
        <f t="shared" si="1"/>
        <v>14.425922092471049</v>
      </c>
      <c r="M17" s="441">
        <v>3644</v>
      </c>
      <c r="N17" s="364">
        <v>4142</v>
      </c>
      <c r="O17" s="527">
        <f t="shared" si="2"/>
        <v>9.52928870292887</v>
      </c>
      <c r="P17" s="536">
        <f t="shared" si="3"/>
        <v>5.0436540311483995</v>
      </c>
      <c r="Q17" s="511" t="s">
        <v>517</v>
      </c>
      <c r="R17" s="484" t="s">
        <v>385</v>
      </c>
      <c r="S17" s="362">
        <v>540156</v>
      </c>
      <c r="T17" s="364">
        <v>0</v>
      </c>
      <c r="U17" s="364">
        <v>255640</v>
      </c>
      <c r="V17" s="364">
        <v>112299</v>
      </c>
      <c r="W17" s="364">
        <v>908095</v>
      </c>
      <c r="X17" s="364">
        <v>137</v>
      </c>
      <c r="Y17" s="364">
        <v>127925</v>
      </c>
      <c r="Z17" s="530">
        <v>4774</v>
      </c>
      <c r="AA17" s="530">
        <v>6740</v>
      </c>
      <c r="AB17" s="530">
        <v>154</v>
      </c>
      <c r="AC17" s="530">
        <v>187</v>
      </c>
      <c r="AD17" s="530">
        <v>18</v>
      </c>
      <c r="AE17" s="530">
        <v>18</v>
      </c>
      <c r="AF17" s="530">
        <v>112083</v>
      </c>
      <c r="AG17" s="531">
        <v>1832</v>
      </c>
      <c r="AH17" s="531">
        <v>131</v>
      </c>
      <c r="AI17" s="530">
        <v>52342</v>
      </c>
      <c r="AJ17" s="530">
        <v>373</v>
      </c>
      <c r="AK17" s="532">
        <f t="shared" si="8"/>
        <v>166761</v>
      </c>
      <c r="AL17" s="511" t="s">
        <v>517</v>
      </c>
      <c r="AM17" s="484" t="s">
        <v>385</v>
      </c>
      <c r="AN17" s="362">
        <v>190953</v>
      </c>
      <c r="AO17" s="364">
        <v>0</v>
      </c>
      <c r="AP17" s="364">
        <v>90129</v>
      </c>
      <c r="AQ17" s="364">
        <v>39952</v>
      </c>
      <c r="AR17" s="364">
        <v>321034</v>
      </c>
      <c r="AS17" s="364">
        <v>125</v>
      </c>
      <c r="AT17" s="364">
        <v>43307</v>
      </c>
      <c r="AU17" s="530">
        <v>4774</v>
      </c>
      <c r="AV17" s="530">
        <v>6740</v>
      </c>
      <c r="AW17" s="530">
        <v>154</v>
      </c>
      <c r="AX17" s="530">
        <v>187</v>
      </c>
      <c r="AY17" s="530">
        <v>18</v>
      </c>
      <c r="AZ17" s="530">
        <v>18</v>
      </c>
      <c r="BA17" s="530">
        <v>39516</v>
      </c>
      <c r="BB17" s="531">
        <v>644</v>
      </c>
      <c r="BC17" s="531">
        <v>41</v>
      </c>
      <c r="BD17" s="530">
        <v>18621</v>
      </c>
      <c r="BE17" s="530">
        <v>147</v>
      </c>
      <c r="BF17" s="532">
        <f t="shared" si="4"/>
        <v>58969</v>
      </c>
      <c r="BG17" s="511" t="s">
        <v>517</v>
      </c>
      <c r="BH17" s="484" t="s">
        <v>385</v>
      </c>
      <c r="BI17" s="362">
        <v>73111</v>
      </c>
      <c r="BJ17" s="364">
        <v>0</v>
      </c>
      <c r="BK17" s="364">
        <v>33519</v>
      </c>
      <c r="BL17" s="364">
        <v>14319</v>
      </c>
      <c r="BM17" s="364">
        <v>120949</v>
      </c>
      <c r="BN17" s="364">
        <v>107</v>
      </c>
      <c r="BO17" s="364">
        <v>18931</v>
      </c>
      <c r="BP17" s="530">
        <v>2143</v>
      </c>
      <c r="BQ17" s="530">
        <v>2414</v>
      </c>
      <c r="BR17" s="530">
        <v>0</v>
      </c>
      <c r="BS17" s="530">
        <v>0</v>
      </c>
      <c r="BT17" s="530">
        <v>3</v>
      </c>
      <c r="BU17" s="530">
        <v>3</v>
      </c>
      <c r="BV17" s="530">
        <v>17009</v>
      </c>
      <c r="BW17" s="531">
        <v>0</v>
      </c>
      <c r="BX17" s="531">
        <v>7</v>
      </c>
      <c r="BY17" s="530">
        <v>7543</v>
      </c>
      <c r="BZ17" s="530">
        <v>9</v>
      </c>
      <c r="CA17" s="532">
        <f t="shared" si="5"/>
        <v>24568</v>
      </c>
      <c r="CB17" s="511" t="s">
        <v>517</v>
      </c>
      <c r="CC17" s="484" t="s">
        <v>385</v>
      </c>
      <c r="CD17" s="533">
        <v>10</v>
      </c>
      <c r="CE17" s="534">
        <v>650000</v>
      </c>
      <c r="CF17" s="534">
        <v>56</v>
      </c>
      <c r="CG17" s="534">
        <v>0</v>
      </c>
      <c r="CH17" s="534">
        <v>56</v>
      </c>
      <c r="CI17" s="534">
        <v>31</v>
      </c>
      <c r="CJ17" s="534">
        <v>14</v>
      </c>
      <c r="CK17" s="535">
        <v>45</v>
      </c>
      <c r="CL17" s="511" t="s">
        <v>517</v>
      </c>
      <c r="CM17" s="484" t="s">
        <v>385</v>
      </c>
      <c r="CN17" s="534">
        <v>240000</v>
      </c>
      <c r="CO17" s="534">
        <v>55</v>
      </c>
      <c r="CP17" s="534">
        <v>0</v>
      </c>
      <c r="CQ17" s="534">
        <v>55</v>
      </c>
      <c r="CR17" s="534">
        <v>31</v>
      </c>
      <c r="CS17" s="534">
        <v>14</v>
      </c>
      <c r="CT17" s="535">
        <v>45</v>
      </c>
      <c r="CU17" s="511" t="s">
        <v>517</v>
      </c>
      <c r="CV17" s="484" t="s">
        <v>443</v>
      </c>
      <c r="CW17" s="534">
        <v>170000</v>
      </c>
      <c r="CX17" s="534">
        <v>56</v>
      </c>
      <c r="CY17" s="534">
        <v>0</v>
      </c>
      <c r="CZ17" s="534">
        <v>56</v>
      </c>
      <c r="DA17" s="534">
        <v>31</v>
      </c>
      <c r="DB17" s="534">
        <v>13</v>
      </c>
      <c r="DC17" s="535">
        <v>44</v>
      </c>
    </row>
    <row r="18" spans="1:107" s="526" customFormat="1" ht="24.75" customHeight="1" x14ac:dyDescent="0.15">
      <c r="A18" s="511" t="s">
        <v>517</v>
      </c>
      <c r="B18" s="484" t="s">
        <v>386</v>
      </c>
      <c r="C18" s="441">
        <v>34281</v>
      </c>
      <c r="D18" s="364">
        <v>68346</v>
      </c>
      <c r="E18" s="441">
        <v>9091</v>
      </c>
      <c r="F18" s="364">
        <v>13145</v>
      </c>
      <c r="G18" s="527">
        <f t="shared" si="6"/>
        <v>26.519063037834368</v>
      </c>
      <c r="H18" s="527">
        <f t="shared" si="7"/>
        <v>19.233020220642029</v>
      </c>
      <c r="I18" s="516">
        <v>9091</v>
      </c>
      <c r="J18" s="364">
        <v>13145</v>
      </c>
      <c r="K18" s="527">
        <f t="shared" si="0"/>
        <v>26.519063037834368</v>
      </c>
      <c r="L18" s="527">
        <f t="shared" si="1"/>
        <v>19.233020220642029</v>
      </c>
      <c r="M18" s="441">
        <v>3803</v>
      </c>
      <c r="N18" s="364">
        <v>4339</v>
      </c>
      <c r="O18" s="527">
        <f t="shared" si="2"/>
        <v>11.093608704530206</v>
      </c>
      <c r="P18" s="536">
        <f t="shared" si="3"/>
        <v>6.348579287741785</v>
      </c>
      <c r="Q18" s="511" t="s">
        <v>517</v>
      </c>
      <c r="R18" s="484" t="s">
        <v>386</v>
      </c>
      <c r="S18" s="362">
        <v>539696</v>
      </c>
      <c r="T18" s="364">
        <v>0</v>
      </c>
      <c r="U18" s="364">
        <v>241975</v>
      </c>
      <c r="V18" s="364">
        <v>101258</v>
      </c>
      <c r="W18" s="364">
        <v>882929</v>
      </c>
      <c r="X18" s="364">
        <v>142</v>
      </c>
      <c r="Y18" s="364">
        <v>152058</v>
      </c>
      <c r="Z18" s="530">
        <v>5783</v>
      </c>
      <c r="AA18" s="530">
        <v>8294</v>
      </c>
      <c r="AB18" s="530">
        <v>253</v>
      </c>
      <c r="AC18" s="530">
        <v>336</v>
      </c>
      <c r="AD18" s="530">
        <v>32</v>
      </c>
      <c r="AE18" s="530">
        <v>32</v>
      </c>
      <c r="AF18" s="530">
        <v>128278</v>
      </c>
      <c r="AG18" s="531">
        <v>2651</v>
      </c>
      <c r="AH18" s="531">
        <v>161</v>
      </c>
      <c r="AI18" s="530">
        <v>58001</v>
      </c>
      <c r="AJ18" s="530">
        <v>130</v>
      </c>
      <c r="AK18" s="532">
        <f t="shared" si="8"/>
        <v>189221</v>
      </c>
      <c r="AL18" s="511" t="s">
        <v>517</v>
      </c>
      <c r="AM18" s="484" t="s">
        <v>386</v>
      </c>
      <c r="AN18" s="362">
        <v>218740</v>
      </c>
      <c r="AO18" s="364">
        <v>0</v>
      </c>
      <c r="AP18" s="364">
        <v>98984</v>
      </c>
      <c r="AQ18" s="364">
        <v>39861</v>
      </c>
      <c r="AR18" s="364">
        <v>357585</v>
      </c>
      <c r="AS18" s="364">
        <v>167</v>
      </c>
      <c r="AT18" s="364">
        <v>67078</v>
      </c>
      <c r="AU18" s="530">
        <v>5783</v>
      </c>
      <c r="AV18" s="530">
        <v>8294</v>
      </c>
      <c r="AW18" s="530">
        <v>253</v>
      </c>
      <c r="AX18" s="530">
        <v>336</v>
      </c>
      <c r="AY18" s="530">
        <v>32</v>
      </c>
      <c r="AZ18" s="530">
        <v>32</v>
      </c>
      <c r="BA18" s="530">
        <v>52476</v>
      </c>
      <c r="BB18" s="531">
        <v>1083</v>
      </c>
      <c r="BC18" s="531">
        <v>65</v>
      </c>
      <c r="BD18" s="530">
        <v>22837</v>
      </c>
      <c r="BE18" s="530">
        <v>53</v>
      </c>
      <c r="BF18" s="532">
        <f t="shared" si="4"/>
        <v>76514</v>
      </c>
      <c r="BG18" s="511" t="s">
        <v>517</v>
      </c>
      <c r="BH18" s="484" t="s">
        <v>386</v>
      </c>
      <c r="BI18" s="362">
        <v>67121</v>
      </c>
      <c r="BJ18" s="364">
        <v>0</v>
      </c>
      <c r="BK18" s="364">
        <v>33672</v>
      </c>
      <c r="BL18" s="364">
        <v>14269</v>
      </c>
      <c r="BM18" s="364">
        <v>115062</v>
      </c>
      <c r="BN18" s="364">
        <v>95</v>
      </c>
      <c r="BO18" s="364">
        <v>22206</v>
      </c>
      <c r="BP18" s="530">
        <v>2501</v>
      </c>
      <c r="BQ18" s="530">
        <v>2814</v>
      </c>
      <c r="BR18" s="530">
        <v>0</v>
      </c>
      <c r="BS18" s="530">
        <v>0</v>
      </c>
      <c r="BT18" s="530">
        <v>2</v>
      </c>
      <c r="BU18" s="530">
        <v>2</v>
      </c>
      <c r="BV18" s="530">
        <v>20394</v>
      </c>
      <c r="BW18" s="531">
        <v>0</v>
      </c>
      <c r="BX18" s="531">
        <v>4</v>
      </c>
      <c r="BY18" s="530">
        <v>9018</v>
      </c>
      <c r="BZ18" s="530">
        <v>0</v>
      </c>
      <c r="CA18" s="532">
        <f t="shared" si="5"/>
        <v>29416</v>
      </c>
      <c r="CB18" s="511" t="s">
        <v>517</v>
      </c>
      <c r="CC18" s="484" t="s">
        <v>386</v>
      </c>
      <c r="CD18" s="533">
        <v>10</v>
      </c>
      <c r="CE18" s="534">
        <v>650000</v>
      </c>
      <c r="CF18" s="534">
        <v>57</v>
      </c>
      <c r="CG18" s="534">
        <v>0</v>
      </c>
      <c r="CH18" s="534">
        <v>57</v>
      </c>
      <c r="CI18" s="534">
        <v>30</v>
      </c>
      <c r="CJ18" s="534">
        <v>13</v>
      </c>
      <c r="CK18" s="535">
        <v>43</v>
      </c>
      <c r="CL18" s="511" t="s">
        <v>517</v>
      </c>
      <c r="CM18" s="484" t="s">
        <v>386</v>
      </c>
      <c r="CN18" s="534">
        <v>240000</v>
      </c>
      <c r="CO18" s="534">
        <v>57</v>
      </c>
      <c r="CP18" s="534">
        <v>0</v>
      </c>
      <c r="CQ18" s="534">
        <v>57</v>
      </c>
      <c r="CR18" s="534">
        <v>30</v>
      </c>
      <c r="CS18" s="534">
        <v>13</v>
      </c>
      <c r="CT18" s="535">
        <v>43</v>
      </c>
      <c r="CU18" s="511" t="s">
        <v>517</v>
      </c>
      <c r="CV18" s="484" t="s">
        <v>444</v>
      </c>
      <c r="CW18" s="534">
        <v>170000</v>
      </c>
      <c r="CX18" s="534">
        <v>54</v>
      </c>
      <c r="CY18" s="534">
        <v>0</v>
      </c>
      <c r="CZ18" s="534">
        <v>54</v>
      </c>
      <c r="DA18" s="534">
        <v>32</v>
      </c>
      <c r="DB18" s="534">
        <v>14</v>
      </c>
      <c r="DC18" s="535">
        <v>46</v>
      </c>
    </row>
    <row r="19" spans="1:107" s="526" customFormat="1" ht="24.75" customHeight="1" x14ac:dyDescent="0.15">
      <c r="A19" s="537"/>
      <c r="B19" s="484" t="s">
        <v>100</v>
      </c>
      <c r="C19" s="441">
        <v>31962</v>
      </c>
      <c r="D19" s="364">
        <v>71759</v>
      </c>
      <c r="E19" s="441">
        <v>6873</v>
      </c>
      <c r="F19" s="364">
        <v>10092</v>
      </c>
      <c r="G19" s="527">
        <f t="shared" si="6"/>
        <v>21.503660596958888</v>
      </c>
      <c r="H19" s="527">
        <f t="shared" si="7"/>
        <v>14.063741133516352</v>
      </c>
      <c r="I19" s="516">
        <v>6873</v>
      </c>
      <c r="J19" s="364">
        <v>10092</v>
      </c>
      <c r="K19" s="527">
        <f t="shared" si="0"/>
        <v>21.503660596958888</v>
      </c>
      <c r="L19" s="527">
        <f t="shared" si="1"/>
        <v>14.063741133516352</v>
      </c>
      <c r="M19" s="441">
        <v>2817</v>
      </c>
      <c r="N19" s="364">
        <v>3265</v>
      </c>
      <c r="O19" s="527">
        <f t="shared" si="2"/>
        <v>8.813591139478131</v>
      </c>
      <c r="P19" s="536">
        <f t="shared" si="3"/>
        <v>4.5499519224069456</v>
      </c>
      <c r="Q19" s="537"/>
      <c r="R19" s="484" t="s">
        <v>100</v>
      </c>
      <c r="S19" s="362">
        <v>427218</v>
      </c>
      <c r="T19" s="364">
        <v>0</v>
      </c>
      <c r="U19" s="364">
        <v>214005</v>
      </c>
      <c r="V19" s="364">
        <v>112583</v>
      </c>
      <c r="W19" s="364">
        <v>753806</v>
      </c>
      <c r="X19" s="364">
        <v>94</v>
      </c>
      <c r="Y19" s="364">
        <v>59680</v>
      </c>
      <c r="Z19" s="530">
        <v>3836</v>
      </c>
      <c r="AA19" s="530">
        <v>5627</v>
      </c>
      <c r="AB19" s="530">
        <v>159</v>
      </c>
      <c r="AC19" s="530">
        <v>202</v>
      </c>
      <c r="AD19" s="530">
        <v>21</v>
      </c>
      <c r="AE19" s="530">
        <v>21</v>
      </c>
      <c r="AF19" s="530">
        <v>90484</v>
      </c>
      <c r="AG19" s="531">
        <v>1949</v>
      </c>
      <c r="AH19" s="531">
        <v>133</v>
      </c>
      <c r="AI19" s="530">
        <v>50971</v>
      </c>
      <c r="AJ19" s="530">
        <v>147</v>
      </c>
      <c r="AK19" s="532">
        <f t="shared" si="8"/>
        <v>143684</v>
      </c>
      <c r="AL19" s="537"/>
      <c r="AM19" s="484" t="s">
        <v>100</v>
      </c>
      <c r="AN19" s="362">
        <v>135869</v>
      </c>
      <c r="AO19" s="364">
        <v>0</v>
      </c>
      <c r="AP19" s="364">
        <v>68094</v>
      </c>
      <c r="AQ19" s="364">
        <v>34140</v>
      </c>
      <c r="AR19" s="364">
        <v>238103</v>
      </c>
      <c r="AS19" s="364">
        <v>70</v>
      </c>
      <c r="AT19" s="364">
        <v>15444</v>
      </c>
      <c r="AU19" s="530">
        <v>3836</v>
      </c>
      <c r="AV19" s="530">
        <v>5627</v>
      </c>
      <c r="AW19" s="530">
        <v>159</v>
      </c>
      <c r="AX19" s="530">
        <v>202</v>
      </c>
      <c r="AY19" s="530">
        <v>21</v>
      </c>
      <c r="AZ19" s="530">
        <v>21</v>
      </c>
      <c r="BA19" s="530">
        <v>28793</v>
      </c>
      <c r="BB19" s="531">
        <v>619</v>
      </c>
      <c r="BC19" s="531">
        <v>41</v>
      </c>
      <c r="BD19" s="530">
        <v>15458</v>
      </c>
      <c r="BE19" s="530">
        <v>45</v>
      </c>
      <c r="BF19" s="532">
        <f t="shared" si="4"/>
        <v>44956</v>
      </c>
      <c r="BG19" s="537"/>
      <c r="BH19" s="484" t="s">
        <v>100</v>
      </c>
      <c r="BI19" s="362">
        <v>46911</v>
      </c>
      <c r="BJ19" s="364">
        <v>0</v>
      </c>
      <c r="BK19" s="364">
        <v>29985</v>
      </c>
      <c r="BL19" s="364">
        <v>17229</v>
      </c>
      <c r="BM19" s="364">
        <v>94125</v>
      </c>
      <c r="BN19" s="364">
        <v>59</v>
      </c>
      <c r="BO19" s="364">
        <v>10293</v>
      </c>
      <c r="BP19" s="530">
        <v>1571</v>
      </c>
      <c r="BQ19" s="530">
        <v>1817</v>
      </c>
      <c r="BR19" s="530">
        <v>0</v>
      </c>
      <c r="BS19" s="530">
        <v>0</v>
      </c>
      <c r="BT19" s="530">
        <v>3</v>
      </c>
      <c r="BU19" s="530">
        <v>3</v>
      </c>
      <c r="BV19" s="530">
        <v>13825</v>
      </c>
      <c r="BW19" s="531">
        <v>0</v>
      </c>
      <c r="BX19" s="531">
        <v>12</v>
      </c>
      <c r="BY19" s="530">
        <v>8179</v>
      </c>
      <c r="BZ19" s="530">
        <v>4</v>
      </c>
      <c r="CA19" s="532">
        <f t="shared" si="5"/>
        <v>22020</v>
      </c>
      <c r="CB19" s="537"/>
      <c r="CC19" s="484" t="s">
        <v>100</v>
      </c>
      <c r="CD19" s="533">
        <v>10</v>
      </c>
      <c r="CE19" s="534">
        <v>650000</v>
      </c>
      <c r="CF19" s="534">
        <v>51</v>
      </c>
      <c r="CG19" s="534">
        <v>0</v>
      </c>
      <c r="CH19" s="534">
        <v>51</v>
      </c>
      <c r="CI19" s="534">
        <v>32</v>
      </c>
      <c r="CJ19" s="534">
        <v>17</v>
      </c>
      <c r="CK19" s="535">
        <v>49</v>
      </c>
      <c r="CL19" s="537"/>
      <c r="CM19" s="484" t="s">
        <v>100</v>
      </c>
      <c r="CN19" s="534">
        <v>240000</v>
      </c>
      <c r="CO19" s="534">
        <v>51</v>
      </c>
      <c r="CP19" s="534">
        <v>0</v>
      </c>
      <c r="CQ19" s="534">
        <v>51</v>
      </c>
      <c r="CR19" s="534">
        <v>33</v>
      </c>
      <c r="CS19" s="534">
        <v>17</v>
      </c>
      <c r="CT19" s="535">
        <v>50</v>
      </c>
      <c r="CU19" s="537"/>
      <c r="CV19" s="484" t="s">
        <v>445</v>
      </c>
      <c r="CW19" s="534">
        <v>170000</v>
      </c>
      <c r="CX19" s="534">
        <v>45</v>
      </c>
      <c r="CY19" s="534">
        <v>0</v>
      </c>
      <c r="CZ19" s="534">
        <v>45</v>
      </c>
      <c r="DA19" s="534">
        <v>35</v>
      </c>
      <c r="DB19" s="534">
        <v>20</v>
      </c>
      <c r="DC19" s="535">
        <v>55</v>
      </c>
    </row>
    <row r="20" spans="1:107" s="526" customFormat="1" ht="24.75" customHeight="1" x14ac:dyDescent="0.15">
      <c r="A20" s="537"/>
      <c r="B20" s="484" t="s">
        <v>101</v>
      </c>
      <c r="C20" s="441">
        <v>22903</v>
      </c>
      <c r="D20" s="364">
        <v>49651</v>
      </c>
      <c r="E20" s="441">
        <v>6984</v>
      </c>
      <c r="F20" s="364">
        <v>10484</v>
      </c>
      <c r="G20" s="527">
        <f t="shared" si="6"/>
        <v>30.493821770073787</v>
      </c>
      <c r="H20" s="527">
        <f t="shared" si="7"/>
        <v>21.115385390022357</v>
      </c>
      <c r="I20" s="516">
        <v>6984</v>
      </c>
      <c r="J20" s="364">
        <v>10484</v>
      </c>
      <c r="K20" s="527">
        <f t="shared" si="0"/>
        <v>30.493821770073787</v>
      </c>
      <c r="L20" s="527">
        <f t="shared" si="1"/>
        <v>21.115385390022357</v>
      </c>
      <c r="M20" s="441">
        <v>2874</v>
      </c>
      <c r="N20" s="364">
        <v>3376</v>
      </c>
      <c r="O20" s="527">
        <f t="shared" si="2"/>
        <v>12.548574422564728</v>
      </c>
      <c r="P20" s="536">
        <f t="shared" si="3"/>
        <v>6.7994602324223079</v>
      </c>
      <c r="Q20" s="537"/>
      <c r="R20" s="484" t="s">
        <v>101</v>
      </c>
      <c r="S20" s="362">
        <v>400432</v>
      </c>
      <c r="T20" s="364">
        <v>54101</v>
      </c>
      <c r="U20" s="364">
        <v>156191</v>
      </c>
      <c r="V20" s="364">
        <v>102436</v>
      </c>
      <c r="W20" s="364">
        <v>713160</v>
      </c>
      <c r="X20" s="364">
        <v>54</v>
      </c>
      <c r="Y20" s="364">
        <v>16808</v>
      </c>
      <c r="Z20" s="530">
        <v>3918</v>
      </c>
      <c r="AA20" s="530">
        <v>5786</v>
      </c>
      <c r="AB20" s="530">
        <v>154</v>
      </c>
      <c r="AC20" s="530">
        <v>211</v>
      </c>
      <c r="AD20" s="530">
        <v>21</v>
      </c>
      <c r="AE20" s="530">
        <v>21</v>
      </c>
      <c r="AF20" s="530">
        <v>64249</v>
      </c>
      <c r="AG20" s="531">
        <v>1551</v>
      </c>
      <c r="AH20" s="531">
        <v>90</v>
      </c>
      <c r="AI20" s="530">
        <v>44832</v>
      </c>
      <c r="AJ20" s="530">
        <v>324</v>
      </c>
      <c r="AK20" s="532">
        <f>SUM(AF20:AJ20)</f>
        <v>111046</v>
      </c>
      <c r="AL20" s="537"/>
      <c r="AM20" s="484" t="s">
        <v>101</v>
      </c>
      <c r="AN20" s="362">
        <v>135437</v>
      </c>
      <c r="AO20" s="364">
        <v>18159</v>
      </c>
      <c r="AP20" s="364">
        <v>53046</v>
      </c>
      <c r="AQ20" s="364">
        <v>34755</v>
      </c>
      <c r="AR20" s="364">
        <v>241397</v>
      </c>
      <c r="AS20" s="364">
        <v>38</v>
      </c>
      <c r="AT20" s="364">
        <v>4695</v>
      </c>
      <c r="AU20" s="530">
        <v>3918</v>
      </c>
      <c r="AV20" s="530">
        <v>5786</v>
      </c>
      <c r="AW20" s="530">
        <v>154</v>
      </c>
      <c r="AX20" s="530">
        <v>211</v>
      </c>
      <c r="AY20" s="530">
        <v>21</v>
      </c>
      <c r="AZ20" s="530">
        <v>21</v>
      </c>
      <c r="BA20" s="530">
        <v>21882</v>
      </c>
      <c r="BB20" s="531">
        <v>527</v>
      </c>
      <c r="BC20" s="531">
        <v>30</v>
      </c>
      <c r="BD20" s="530">
        <v>15211</v>
      </c>
      <c r="BE20" s="530">
        <v>109</v>
      </c>
      <c r="BF20" s="532">
        <f t="shared" si="4"/>
        <v>37759</v>
      </c>
      <c r="BG20" s="537"/>
      <c r="BH20" s="484" t="s">
        <v>101</v>
      </c>
      <c r="BI20" s="362">
        <v>56909</v>
      </c>
      <c r="BJ20" s="364">
        <v>5676</v>
      </c>
      <c r="BK20" s="364">
        <v>23519</v>
      </c>
      <c r="BL20" s="364">
        <v>13564</v>
      </c>
      <c r="BM20" s="364">
        <v>99668</v>
      </c>
      <c r="BN20" s="364">
        <v>52</v>
      </c>
      <c r="BO20" s="364">
        <v>4426</v>
      </c>
      <c r="BP20" s="530">
        <v>1471</v>
      </c>
      <c r="BQ20" s="530">
        <v>1695</v>
      </c>
      <c r="BR20" s="530">
        <v>0</v>
      </c>
      <c r="BS20" s="530">
        <v>0</v>
      </c>
      <c r="BT20" s="530">
        <v>2</v>
      </c>
      <c r="BU20" s="530">
        <v>2</v>
      </c>
      <c r="BV20" s="530">
        <v>8889</v>
      </c>
      <c r="BW20" s="531">
        <v>0</v>
      </c>
      <c r="BX20" s="531">
        <v>2</v>
      </c>
      <c r="BY20" s="530">
        <v>5404</v>
      </c>
      <c r="BZ20" s="530">
        <v>3</v>
      </c>
      <c r="CA20" s="532">
        <f>SUM(BV20:BZ20)</f>
        <v>14298</v>
      </c>
      <c r="CB20" s="537"/>
      <c r="CC20" s="484" t="s">
        <v>101</v>
      </c>
      <c r="CD20" s="533">
        <v>10</v>
      </c>
      <c r="CE20" s="534">
        <v>650000</v>
      </c>
      <c r="CF20" s="534">
        <v>48</v>
      </c>
      <c r="CG20" s="534">
        <v>7</v>
      </c>
      <c r="CH20" s="534">
        <v>55</v>
      </c>
      <c r="CI20" s="534">
        <v>27</v>
      </c>
      <c r="CJ20" s="534">
        <v>18</v>
      </c>
      <c r="CK20" s="535">
        <v>45</v>
      </c>
      <c r="CL20" s="537"/>
      <c r="CM20" s="484" t="s">
        <v>101</v>
      </c>
      <c r="CN20" s="534">
        <v>240000</v>
      </c>
      <c r="CO20" s="534">
        <v>48</v>
      </c>
      <c r="CP20" s="534">
        <v>7</v>
      </c>
      <c r="CQ20" s="534">
        <v>55</v>
      </c>
      <c r="CR20" s="534">
        <v>27</v>
      </c>
      <c r="CS20" s="534">
        <v>18</v>
      </c>
      <c r="CT20" s="535">
        <v>45</v>
      </c>
      <c r="CU20" s="537"/>
      <c r="CV20" s="484" t="s">
        <v>101</v>
      </c>
      <c r="CW20" s="534">
        <v>170000</v>
      </c>
      <c r="CX20" s="534">
        <v>51</v>
      </c>
      <c r="CY20" s="534">
        <v>5</v>
      </c>
      <c r="CZ20" s="534">
        <v>56</v>
      </c>
      <c r="DA20" s="534">
        <v>28</v>
      </c>
      <c r="DB20" s="534">
        <v>16</v>
      </c>
      <c r="DC20" s="535">
        <v>44</v>
      </c>
    </row>
    <row r="21" spans="1:107" s="526" customFormat="1" ht="24.75" customHeight="1" x14ac:dyDescent="0.15">
      <c r="A21" s="537"/>
      <c r="B21" s="484" t="s">
        <v>186</v>
      </c>
      <c r="C21" s="441">
        <v>14203</v>
      </c>
      <c r="D21" s="364">
        <v>29295</v>
      </c>
      <c r="E21" s="441">
        <v>3986</v>
      </c>
      <c r="F21" s="364">
        <v>5828</v>
      </c>
      <c r="G21" s="527">
        <f t="shared" si="6"/>
        <v>28.064493416883757</v>
      </c>
      <c r="H21" s="527">
        <f t="shared" si="7"/>
        <v>19.894179894179896</v>
      </c>
      <c r="I21" s="516">
        <v>3986</v>
      </c>
      <c r="J21" s="364">
        <v>5828</v>
      </c>
      <c r="K21" s="527">
        <f t="shared" si="0"/>
        <v>28.064493416883757</v>
      </c>
      <c r="L21" s="527">
        <f t="shared" si="1"/>
        <v>19.894179894179896</v>
      </c>
      <c r="M21" s="441">
        <v>1600</v>
      </c>
      <c r="N21" s="364">
        <v>1869</v>
      </c>
      <c r="O21" s="527">
        <f t="shared" si="2"/>
        <v>11.265225656551433</v>
      </c>
      <c r="P21" s="536">
        <f t="shared" si="3"/>
        <v>6.3799283154121866</v>
      </c>
      <c r="Q21" s="537"/>
      <c r="R21" s="484" t="s">
        <v>186</v>
      </c>
      <c r="S21" s="362">
        <v>213547</v>
      </c>
      <c r="T21" s="364">
        <v>0</v>
      </c>
      <c r="U21" s="364">
        <v>95480</v>
      </c>
      <c r="V21" s="364">
        <v>49063</v>
      </c>
      <c r="W21" s="364">
        <v>358090</v>
      </c>
      <c r="X21" s="364">
        <v>24</v>
      </c>
      <c r="Y21" s="364">
        <v>9303</v>
      </c>
      <c r="Z21" s="530">
        <v>2385</v>
      </c>
      <c r="AA21" s="530">
        <v>3496</v>
      </c>
      <c r="AB21" s="530">
        <v>81</v>
      </c>
      <c r="AC21" s="530">
        <v>104</v>
      </c>
      <c r="AD21" s="530">
        <v>8</v>
      </c>
      <c r="AE21" s="530">
        <v>8</v>
      </c>
      <c r="AF21" s="530">
        <v>45300</v>
      </c>
      <c r="AG21" s="531">
        <v>813</v>
      </c>
      <c r="AH21" s="531">
        <v>28</v>
      </c>
      <c r="AI21" s="530">
        <v>24402</v>
      </c>
      <c r="AJ21" s="530">
        <v>31</v>
      </c>
      <c r="AK21" s="532">
        <f t="shared" si="8"/>
        <v>70574</v>
      </c>
      <c r="AL21" s="537"/>
      <c r="AM21" s="484" t="s">
        <v>186</v>
      </c>
      <c r="AN21" s="362">
        <v>84324</v>
      </c>
      <c r="AO21" s="364">
        <v>0</v>
      </c>
      <c r="AP21" s="364">
        <v>39685</v>
      </c>
      <c r="AQ21" s="364">
        <v>15019</v>
      </c>
      <c r="AR21" s="364">
        <v>139028</v>
      </c>
      <c r="AS21" s="364">
        <v>29</v>
      </c>
      <c r="AT21" s="364">
        <v>4165</v>
      </c>
      <c r="AU21" s="530">
        <v>2385</v>
      </c>
      <c r="AV21" s="530">
        <v>3496</v>
      </c>
      <c r="AW21" s="530">
        <v>81</v>
      </c>
      <c r="AX21" s="530">
        <v>104</v>
      </c>
      <c r="AY21" s="530">
        <v>8</v>
      </c>
      <c r="AZ21" s="530">
        <v>8</v>
      </c>
      <c r="BA21" s="530">
        <v>18828</v>
      </c>
      <c r="BB21" s="531">
        <v>338</v>
      </c>
      <c r="BC21" s="531">
        <v>12</v>
      </c>
      <c r="BD21" s="530">
        <v>7470</v>
      </c>
      <c r="BE21" s="530">
        <v>12</v>
      </c>
      <c r="BF21" s="532">
        <f t="shared" si="4"/>
        <v>26660</v>
      </c>
      <c r="BG21" s="537"/>
      <c r="BH21" s="484" t="s">
        <v>186</v>
      </c>
      <c r="BI21" s="362">
        <v>28231</v>
      </c>
      <c r="BJ21" s="364">
        <v>0</v>
      </c>
      <c r="BK21" s="364">
        <v>13730</v>
      </c>
      <c r="BL21" s="364">
        <v>6400</v>
      </c>
      <c r="BM21" s="364">
        <v>48361</v>
      </c>
      <c r="BN21" s="364">
        <v>24</v>
      </c>
      <c r="BO21" s="364">
        <v>1771</v>
      </c>
      <c r="BP21" s="530">
        <v>891</v>
      </c>
      <c r="BQ21" s="530">
        <v>1029</v>
      </c>
      <c r="BR21" s="530">
        <v>0</v>
      </c>
      <c r="BS21" s="530">
        <v>0</v>
      </c>
      <c r="BT21" s="530">
        <v>4</v>
      </c>
      <c r="BU21" s="530">
        <v>4</v>
      </c>
      <c r="BV21" s="530">
        <v>5889</v>
      </c>
      <c r="BW21" s="531">
        <v>0</v>
      </c>
      <c r="BX21" s="531">
        <v>4</v>
      </c>
      <c r="BY21" s="530">
        <v>2880</v>
      </c>
      <c r="BZ21" s="530">
        <v>0</v>
      </c>
      <c r="CA21" s="532">
        <f t="shared" si="5"/>
        <v>8773</v>
      </c>
      <c r="CB21" s="537"/>
      <c r="CC21" s="484" t="s">
        <v>186</v>
      </c>
      <c r="CD21" s="533">
        <v>10</v>
      </c>
      <c r="CE21" s="534">
        <v>650000</v>
      </c>
      <c r="CF21" s="534">
        <v>47</v>
      </c>
      <c r="CG21" s="534">
        <v>0</v>
      </c>
      <c r="CH21" s="534">
        <v>47</v>
      </c>
      <c r="CI21" s="534">
        <v>35</v>
      </c>
      <c r="CJ21" s="534">
        <v>18</v>
      </c>
      <c r="CK21" s="535">
        <v>53</v>
      </c>
      <c r="CL21" s="537"/>
      <c r="CM21" s="484" t="s">
        <v>186</v>
      </c>
      <c r="CN21" s="534">
        <v>240000</v>
      </c>
      <c r="CO21" s="534">
        <v>49</v>
      </c>
      <c r="CP21" s="534">
        <v>0</v>
      </c>
      <c r="CQ21" s="534">
        <v>49</v>
      </c>
      <c r="CR21" s="534">
        <v>38</v>
      </c>
      <c r="CS21" s="534">
        <v>14</v>
      </c>
      <c r="CT21" s="535">
        <v>52</v>
      </c>
      <c r="CU21" s="537"/>
      <c r="CV21" s="484" t="s">
        <v>186</v>
      </c>
      <c r="CW21" s="534">
        <v>170000</v>
      </c>
      <c r="CX21" s="534">
        <v>47</v>
      </c>
      <c r="CY21" s="534">
        <v>0</v>
      </c>
      <c r="CZ21" s="534">
        <v>47</v>
      </c>
      <c r="DA21" s="534">
        <v>36</v>
      </c>
      <c r="DB21" s="534">
        <v>17</v>
      </c>
      <c r="DC21" s="535">
        <v>53</v>
      </c>
    </row>
    <row r="22" spans="1:107" s="526" customFormat="1" ht="24.75" customHeight="1" thickBot="1" x14ac:dyDescent="0.2">
      <c r="B22" s="484" t="s">
        <v>187</v>
      </c>
      <c r="C22" s="441">
        <v>33525</v>
      </c>
      <c r="D22" s="364">
        <v>79116</v>
      </c>
      <c r="E22" s="441">
        <v>8106</v>
      </c>
      <c r="F22" s="364">
        <v>12755</v>
      </c>
      <c r="G22" s="538">
        <f>E22/C22*100</f>
        <v>24.17897091722595</v>
      </c>
      <c r="H22" s="538">
        <f>F22/D22*100</f>
        <v>16.121896961423733</v>
      </c>
      <c r="I22" s="476">
        <v>8106</v>
      </c>
      <c r="J22" s="373">
        <v>12755</v>
      </c>
      <c r="K22" s="538">
        <f t="shared" si="0"/>
        <v>24.17897091722595</v>
      </c>
      <c r="L22" s="538">
        <f t="shared" si="1"/>
        <v>16.121896961423733</v>
      </c>
      <c r="M22" s="441">
        <v>3438</v>
      </c>
      <c r="N22" s="364">
        <v>4075</v>
      </c>
      <c r="O22" s="538">
        <f t="shared" si="2"/>
        <v>10.25503355704698</v>
      </c>
      <c r="P22" s="539">
        <f t="shared" si="3"/>
        <v>5.1506648465544265</v>
      </c>
      <c r="R22" s="484" t="s">
        <v>187</v>
      </c>
      <c r="S22" s="362">
        <v>595390</v>
      </c>
      <c r="T22" s="364">
        <v>0</v>
      </c>
      <c r="U22" s="364">
        <v>234950</v>
      </c>
      <c r="V22" s="364">
        <v>113022</v>
      </c>
      <c r="W22" s="364">
        <v>943362</v>
      </c>
      <c r="X22" s="373">
        <v>145</v>
      </c>
      <c r="Y22" s="373">
        <v>104337</v>
      </c>
      <c r="Z22" s="520">
        <v>4402</v>
      </c>
      <c r="AA22" s="520">
        <v>7044</v>
      </c>
      <c r="AB22" s="520">
        <v>267</v>
      </c>
      <c r="AC22" s="520">
        <v>358</v>
      </c>
      <c r="AD22" s="520">
        <v>42</v>
      </c>
      <c r="AE22" s="520">
        <v>42</v>
      </c>
      <c r="AF22" s="520">
        <v>93451</v>
      </c>
      <c r="AG22" s="520">
        <v>2941</v>
      </c>
      <c r="AH22" s="520">
        <v>186</v>
      </c>
      <c r="AI22" s="520">
        <v>46303</v>
      </c>
      <c r="AJ22" s="520">
        <v>506</v>
      </c>
      <c r="AK22" s="522">
        <f t="shared" si="8"/>
        <v>143387</v>
      </c>
      <c r="AM22" s="484" t="s">
        <v>187</v>
      </c>
      <c r="AN22" s="362">
        <v>170885</v>
      </c>
      <c r="AO22" s="364">
        <v>0</v>
      </c>
      <c r="AP22" s="364">
        <v>70485</v>
      </c>
      <c r="AQ22" s="364">
        <v>32292</v>
      </c>
      <c r="AR22" s="364">
        <v>273662</v>
      </c>
      <c r="AS22" s="364">
        <v>91</v>
      </c>
      <c r="AT22" s="364">
        <v>21537</v>
      </c>
      <c r="AU22" s="520">
        <v>4402</v>
      </c>
      <c r="AV22" s="520">
        <v>7044</v>
      </c>
      <c r="AW22" s="520">
        <v>267</v>
      </c>
      <c r="AX22" s="520">
        <v>358</v>
      </c>
      <c r="AY22" s="520">
        <v>42</v>
      </c>
      <c r="AZ22" s="520">
        <v>42</v>
      </c>
      <c r="BA22" s="520">
        <v>28033</v>
      </c>
      <c r="BB22" s="520">
        <v>881</v>
      </c>
      <c r="BC22" s="520">
        <v>55</v>
      </c>
      <c r="BD22" s="520">
        <v>13228</v>
      </c>
      <c r="BE22" s="520">
        <v>138</v>
      </c>
      <c r="BF22" s="522">
        <f t="shared" si="4"/>
        <v>42335</v>
      </c>
      <c r="BH22" s="484" t="s">
        <v>187</v>
      </c>
      <c r="BI22" s="362">
        <v>66036</v>
      </c>
      <c r="BJ22" s="364">
        <v>0</v>
      </c>
      <c r="BK22" s="364">
        <v>26555</v>
      </c>
      <c r="BL22" s="364">
        <v>12263</v>
      </c>
      <c r="BM22" s="364">
        <v>104854</v>
      </c>
      <c r="BN22" s="364">
        <v>88</v>
      </c>
      <c r="BO22" s="364">
        <v>16521</v>
      </c>
      <c r="BP22" s="520">
        <v>1937</v>
      </c>
      <c r="BQ22" s="520">
        <v>2274</v>
      </c>
      <c r="BR22" s="520">
        <v>0</v>
      </c>
      <c r="BS22" s="520">
        <v>0</v>
      </c>
      <c r="BT22" s="520">
        <v>4</v>
      </c>
      <c r="BU22" s="520">
        <v>4</v>
      </c>
      <c r="BV22" s="520">
        <v>11733</v>
      </c>
      <c r="BW22" s="520">
        <v>0</v>
      </c>
      <c r="BX22" s="520">
        <v>7</v>
      </c>
      <c r="BY22" s="520">
        <v>5613</v>
      </c>
      <c r="BZ22" s="520">
        <v>16</v>
      </c>
      <c r="CA22" s="522">
        <f t="shared" si="5"/>
        <v>17369</v>
      </c>
      <c r="CC22" s="484" t="s">
        <v>187</v>
      </c>
      <c r="CD22" s="540">
        <v>10</v>
      </c>
      <c r="CE22" s="541">
        <v>650000</v>
      </c>
      <c r="CF22" s="541">
        <v>59</v>
      </c>
      <c r="CG22" s="541">
        <v>0</v>
      </c>
      <c r="CH22" s="541">
        <v>59</v>
      </c>
      <c r="CI22" s="541">
        <v>28</v>
      </c>
      <c r="CJ22" s="541">
        <v>13</v>
      </c>
      <c r="CK22" s="542">
        <v>41</v>
      </c>
      <c r="CM22" s="484" t="s">
        <v>187</v>
      </c>
      <c r="CN22" s="541">
        <v>240000</v>
      </c>
      <c r="CO22" s="541">
        <v>57</v>
      </c>
      <c r="CP22" s="541">
        <v>0</v>
      </c>
      <c r="CQ22" s="541">
        <v>57</v>
      </c>
      <c r="CR22" s="541">
        <v>30</v>
      </c>
      <c r="CS22" s="541">
        <v>13</v>
      </c>
      <c r="CT22" s="542">
        <v>43</v>
      </c>
      <c r="CV22" s="484" t="s">
        <v>187</v>
      </c>
      <c r="CW22" s="541">
        <v>170000</v>
      </c>
      <c r="CX22" s="541">
        <v>60</v>
      </c>
      <c r="CY22" s="541">
        <v>0</v>
      </c>
      <c r="CZ22" s="541">
        <v>60</v>
      </c>
      <c r="DA22" s="541">
        <v>28</v>
      </c>
      <c r="DB22" s="541">
        <v>12</v>
      </c>
      <c r="DC22" s="542">
        <v>40</v>
      </c>
    </row>
    <row r="23" spans="1:107" s="526" customFormat="1" ht="24.75" customHeight="1" thickTop="1" thickBot="1" x14ac:dyDescent="0.2">
      <c r="B23" s="491" t="s">
        <v>503</v>
      </c>
      <c r="C23" s="543">
        <f>SUM(C9:C22)</f>
        <v>457149</v>
      </c>
      <c r="D23" s="543">
        <f>SUM(D9:D22)</f>
        <v>968825</v>
      </c>
      <c r="E23" s="543">
        <f>SUM(E9:E22)</f>
        <v>112678</v>
      </c>
      <c r="F23" s="543">
        <f>SUM(F9:F22)</f>
        <v>164216</v>
      </c>
      <c r="G23" s="538">
        <f t="shared" ref="G23:G37" si="9">E23/C23*100</f>
        <v>24.647981292751378</v>
      </c>
      <c r="H23" s="538">
        <f t="shared" ref="H23:H37" si="10">F23/D23*100</f>
        <v>16.950016772895001</v>
      </c>
      <c r="I23" s="538">
        <f>SUM(I9:I22)</f>
        <v>112678</v>
      </c>
      <c r="J23" s="538">
        <f>SUM(J9:J22)</f>
        <v>164216</v>
      </c>
      <c r="K23" s="515">
        <f t="shared" si="0"/>
        <v>24.647981292751378</v>
      </c>
      <c r="L23" s="515">
        <f t="shared" si="1"/>
        <v>16.950016772895001</v>
      </c>
      <c r="M23" s="544">
        <f>SUM(M9:M22)</f>
        <v>46418</v>
      </c>
      <c r="N23" s="545">
        <f>SUM(N9:N22)</f>
        <v>53397</v>
      </c>
      <c r="O23" s="515">
        <f t="shared" si="2"/>
        <v>10.153801058298278</v>
      </c>
      <c r="P23" s="518">
        <f t="shared" si="3"/>
        <v>5.5115216886434597</v>
      </c>
      <c r="R23" s="491" t="s">
        <v>503</v>
      </c>
      <c r="S23" s="546">
        <f>SUM(S9:S22)</f>
        <v>6852213</v>
      </c>
      <c r="T23" s="545">
        <f t="shared" ref="T23:Y23" si="11">SUM(T9:T22)</f>
        <v>79888</v>
      </c>
      <c r="U23" s="545">
        <f t="shared" si="11"/>
        <v>2990303</v>
      </c>
      <c r="V23" s="545">
        <f t="shared" si="11"/>
        <v>1448614</v>
      </c>
      <c r="W23" s="545">
        <f t="shared" si="11"/>
        <v>11371018</v>
      </c>
      <c r="X23" s="545">
        <f t="shared" si="11"/>
        <v>1393</v>
      </c>
      <c r="Y23" s="545">
        <f t="shared" si="11"/>
        <v>1096804</v>
      </c>
      <c r="Z23" s="545">
        <f t="shared" ref="Z23:AK23" si="12">SUM(Z9:Z22)</f>
        <v>68413</v>
      </c>
      <c r="AA23" s="545">
        <f t="shared" si="12"/>
        <v>98979</v>
      </c>
      <c r="AB23" s="545">
        <f t="shared" ref="AB23:AC23" si="13">SUM(AB9:AB22)</f>
        <v>2555</v>
      </c>
      <c r="AC23" s="545">
        <f t="shared" si="13"/>
        <v>3383</v>
      </c>
      <c r="AD23" s="545">
        <f t="shared" si="12"/>
        <v>328</v>
      </c>
      <c r="AE23" s="545">
        <f t="shared" si="12"/>
        <v>328</v>
      </c>
      <c r="AF23" s="545">
        <f t="shared" si="12"/>
        <v>1434868</v>
      </c>
      <c r="AG23" s="545">
        <f t="shared" ref="AG23" si="14">SUM(AG9:AG22)</f>
        <v>28490</v>
      </c>
      <c r="AH23" s="545">
        <f t="shared" si="12"/>
        <v>1722</v>
      </c>
      <c r="AI23" s="547">
        <f t="shared" ref="AI23" si="15">SUM(AI9:AI22)</f>
        <v>738242</v>
      </c>
      <c r="AJ23" s="547">
        <f t="shared" si="12"/>
        <v>3150</v>
      </c>
      <c r="AK23" s="548">
        <f t="shared" si="12"/>
        <v>2206472</v>
      </c>
      <c r="AM23" s="491" t="s">
        <v>503</v>
      </c>
      <c r="AN23" s="546">
        <f>SUM(AN9:AN22)</f>
        <v>2444748</v>
      </c>
      <c r="AO23" s="545">
        <f t="shared" ref="AO23:AT23" si="16">SUM(AO9:AO22)</f>
        <v>29708</v>
      </c>
      <c r="AP23" s="544">
        <f t="shared" si="16"/>
        <v>1067431</v>
      </c>
      <c r="AQ23" s="545">
        <f t="shared" si="16"/>
        <v>506143</v>
      </c>
      <c r="AR23" s="544">
        <f t="shared" si="16"/>
        <v>4048030</v>
      </c>
      <c r="AS23" s="545">
        <f t="shared" si="16"/>
        <v>1285</v>
      </c>
      <c r="AT23" s="547">
        <f t="shared" si="16"/>
        <v>376228</v>
      </c>
      <c r="AU23" s="545">
        <f t="shared" ref="AU23:BF23" si="17">SUM(AU9:AU22)</f>
        <v>68413</v>
      </c>
      <c r="AV23" s="545">
        <f t="shared" si="17"/>
        <v>98979</v>
      </c>
      <c r="AW23" s="545">
        <f t="shared" ref="AW23:AX23" si="18">SUM(AW9:AW22)</f>
        <v>2555</v>
      </c>
      <c r="AX23" s="545">
        <f t="shared" si="18"/>
        <v>3383</v>
      </c>
      <c r="AY23" s="545">
        <f t="shared" si="17"/>
        <v>328</v>
      </c>
      <c r="AZ23" s="545">
        <f t="shared" si="17"/>
        <v>328</v>
      </c>
      <c r="BA23" s="545">
        <f t="shared" si="17"/>
        <v>513681</v>
      </c>
      <c r="BB23" s="545">
        <f t="shared" ref="BB23" si="19">SUM(BB9:BB22)</f>
        <v>10121</v>
      </c>
      <c r="BC23" s="545">
        <f t="shared" si="17"/>
        <v>597</v>
      </c>
      <c r="BD23" s="545">
        <f t="shared" ref="BD23" si="20">SUM(BD9:BD22)</f>
        <v>258947</v>
      </c>
      <c r="BE23" s="545">
        <f t="shared" si="17"/>
        <v>1092</v>
      </c>
      <c r="BF23" s="548">
        <f t="shared" si="17"/>
        <v>784438</v>
      </c>
      <c r="BH23" s="491" t="s">
        <v>503</v>
      </c>
      <c r="BI23" s="549">
        <f>SUM(BI9:BI22)</f>
        <v>860428</v>
      </c>
      <c r="BJ23" s="547">
        <f t="shared" ref="BJ23:BO23" si="21">SUM(BJ9:BJ22)</f>
        <v>9439</v>
      </c>
      <c r="BK23" s="544">
        <f t="shared" si="21"/>
        <v>391277</v>
      </c>
      <c r="BL23" s="545">
        <f t="shared" si="21"/>
        <v>188601</v>
      </c>
      <c r="BM23" s="545">
        <f t="shared" si="21"/>
        <v>1449745</v>
      </c>
      <c r="BN23" s="545">
        <f t="shared" si="21"/>
        <v>1043</v>
      </c>
      <c r="BO23" s="545">
        <f t="shared" si="21"/>
        <v>173263</v>
      </c>
      <c r="BP23" s="545">
        <f t="shared" ref="BP23:CA23" si="22">SUM(BP9:BP22)</f>
        <v>28041</v>
      </c>
      <c r="BQ23" s="545">
        <f t="shared" si="22"/>
        <v>31752</v>
      </c>
      <c r="BR23" s="545">
        <f t="shared" ref="BR23:BS23" si="23">SUM(BR9:BR22)</f>
        <v>0</v>
      </c>
      <c r="BS23" s="545">
        <f t="shared" si="23"/>
        <v>0</v>
      </c>
      <c r="BT23" s="545">
        <f t="shared" si="22"/>
        <v>34</v>
      </c>
      <c r="BU23" s="545">
        <f t="shared" si="22"/>
        <v>34</v>
      </c>
      <c r="BV23" s="545">
        <f t="shared" si="22"/>
        <v>201231</v>
      </c>
      <c r="BW23" s="545">
        <f t="shared" ref="BW23" si="24">SUM(BW9:BW22)</f>
        <v>0</v>
      </c>
      <c r="BX23" s="545">
        <f t="shared" si="22"/>
        <v>66</v>
      </c>
      <c r="BY23" s="547">
        <f t="shared" ref="BY23" si="25">SUM(BY9:BY22)</f>
        <v>100871</v>
      </c>
      <c r="BZ23" s="547">
        <f t="shared" si="22"/>
        <v>93</v>
      </c>
      <c r="CA23" s="548">
        <f t="shared" si="22"/>
        <v>302261</v>
      </c>
      <c r="CC23" s="491" t="s">
        <v>503</v>
      </c>
      <c r="CD23" s="550" t="s">
        <v>504</v>
      </c>
      <c r="CE23" s="550" t="s">
        <v>504</v>
      </c>
      <c r="CF23" s="550" t="s">
        <v>504</v>
      </c>
      <c r="CG23" s="550" t="s">
        <v>504</v>
      </c>
      <c r="CH23" s="550" t="s">
        <v>504</v>
      </c>
      <c r="CI23" s="550" t="s">
        <v>504</v>
      </c>
      <c r="CJ23" s="550" t="s">
        <v>504</v>
      </c>
      <c r="CK23" s="551" t="s">
        <v>504</v>
      </c>
      <c r="CM23" s="491" t="s">
        <v>503</v>
      </c>
      <c r="CN23" s="552" t="s">
        <v>504</v>
      </c>
      <c r="CO23" s="552" t="s">
        <v>504</v>
      </c>
      <c r="CP23" s="552" t="s">
        <v>504</v>
      </c>
      <c r="CQ23" s="552" t="s">
        <v>504</v>
      </c>
      <c r="CR23" s="552" t="s">
        <v>504</v>
      </c>
      <c r="CS23" s="552" t="s">
        <v>504</v>
      </c>
      <c r="CT23" s="551" t="s">
        <v>504</v>
      </c>
      <c r="CV23" s="491" t="s">
        <v>503</v>
      </c>
      <c r="CW23" s="552" t="s">
        <v>434</v>
      </c>
      <c r="CX23" s="552" t="s">
        <v>434</v>
      </c>
      <c r="CY23" s="552" t="s">
        <v>434</v>
      </c>
      <c r="CZ23" s="552" t="s">
        <v>434</v>
      </c>
      <c r="DA23" s="552" t="s">
        <v>434</v>
      </c>
      <c r="DB23" s="552" t="s">
        <v>434</v>
      </c>
      <c r="DC23" s="551" t="s">
        <v>434</v>
      </c>
    </row>
    <row r="24" spans="1:107" s="526" customFormat="1" ht="24.75" customHeight="1" thickTop="1" x14ac:dyDescent="0.15">
      <c r="B24" s="501" t="s">
        <v>55</v>
      </c>
      <c r="C24" s="441">
        <v>7339</v>
      </c>
      <c r="D24" s="364">
        <v>16528</v>
      </c>
      <c r="E24" s="441">
        <v>1672</v>
      </c>
      <c r="F24" s="364">
        <v>2394</v>
      </c>
      <c r="G24" s="553">
        <f>E24/C24*100</f>
        <v>22.782395421719581</v>
      </c>
      <c r="H24" s="553">
        <f t="shared" si="10"/>
        <v>14.484511132623426</v>
      </c>
      <c r="I24" s="516">
        <v>1672</v>
      </c>
      <c r="J24" s="364">
        <v>2394</v>
      </c>
      <c r="K24" s="528">
        <f t="shared" si="0"/>
        <v>22.782395421719581</v>
      </c>
      <c r="L24" s="528">
        <f t="shared" si="1"/>
        <v>14.484511132623426</v>
      </c>
      <c r="M24" s="441">
        <v>762</v>
      </c>
      <c r="N24" s="364">
        <v>870</v>
      </c>
      <c r="O24" s="528">
        <f t="shared" si="2"/>
        <v>10.382885951764544</v>
      </c>
      <c r="P24" s="529">
        <f t="shared" si="3"/>
        <v>5.2637947725072607</v>
      </c>
      <c r="R24" s="501" t="s">
        <v>55</v>
      </c>
      <c r="S24" s="362">
        <v>96257</v>
      </c>
      <c r="T24" s="364">
        <v>0</v>
      </c>
      <c r="U24" s="364">
        <v>49838</v>
      </c>
      <c r="V24" s="364">
        <v>21616</v>
      </c>
      <c r="W24" s="364">
        <v>167711</v>
      </c>
      <c r="X24" s="364">
        <v>16</v>
      </c>
      <c r="Y24" s="364">
        <v>27645</v>
      </c>
      <c r="Z24" s="554">
        <v>858</v>
      </c>
      <c r="AA24" s="554">
        <v>1252</v>
      </c>
      <c r="AB24" s="554">
        <v>33</v>
      </c>
      <c r="AC24" s="554">
        <v>43</v>
      </c>
      <c r="AD24" s="554">
        <v>4</v>
      </c>
      <c r="AE24" s="554">
        <v>4</v>
      </c>
      <c r="AF24" s="554">
        <v>19417</v>
      </c>
      <c r="AG24" s="554">
        <v>375</v>
      </c>
      <c r="AH24" s="554">
        <v>28</v>
      </c>
      <c r="AI24" s="554">
        <v>8493</v>
      </c>
      <c r="AJ24" s="554">
        <v>77</v>
      </c>
      <c r="AK24" s="555">
        <f t="shared" si="8"/>
        <v>28390</v>
      </c>
      <c r="AM24" s="501" t="s">
        <v>55</v>
      </c>
      <c r="AN24" s="362">
        <v>36485</v>
      </c>
      <c r="AO24" s="364">
        <v>0</v>
      </c>
      <c r="AP24" s="364">
        <v>18667</v>
      </c>
      <c r="AQ24" s="364">
        <v>8035</v>
      </c>
      <c r="AR24" s="364">
        <v>63187</v>
      </c>
      <c r="AS24" s="364">
        <v>19</v>
      </c>
      <c r="AT24" s="364">
        <v>10636</v>
      </c>
      <c r="AU24" s="554">
        <v>858</v>
      </c>
      <c r="AV24" s="554">
        <v>1252</v>
      </c>
      <c r="AW24" s="554">
        <v>33</v>
      </c>
      <c r="AX24" s="554">
        <v>43</v>
      </c>
      <c r="AY24" s="554">
        <v>4</v>
      </c>
      <c r="AZ24" s="554">
        <v>4</v>
      </c>
      <c r="BA24" s="554">
        <v>7272</v>
      </c>
      <c r="BB24" s="554">
        <v>139</v>
      </c>
      <c r="BC24" s="554">
        <v>10</v>
      </c>
      <c r="BD24" s="554">
        <v>3156</v>
      </c>
      <c r="BE24" s="554">
        <v>29</v>
      </c>
      <c r="BF24" s="555">
        <f t="shared" ref="BF24:BF34" si="26">SUM(BA24:BE24)</f>
        <v>10606</v>
      </c>
      <c r="BH24" s="501" t="s">
        <v>55</v>
      </c>
      <c r="BI24" s="362">
        <v>14219</v>
      </c>
      <c r="BJ24" s="364">
        <v>0</v>
      </c>
      <c r="BK24" s="364">
        <v>6697</v>
      </c>
      <c r="BL24" s="364">
        <v>2867</v>
      </c>
      <c r="BM24" s="364">
        <v>23783</v>
      </c>
      <c r="BN24" s="364">
        <v>16</v>
      </c>
      <c r="BO24" s="364">
        <v>8306</v>
      </c>
      <c r="BP24" s="554">
        <v>410</v>
      </c>
      <c r="BQ24" s="554">
        <v>466</v>
      </c>
      <c r="BR24" s="554">
        <v>0</v>
      </c>
      <c r="BS24" s="554">
        <v>0</v>
      </c>
      <c r="BT24" s="554">
        <v>0</v>
      </c>
      <c r="BU24" s="554">
        <v>0</v>
      </c>
      <c r="BV24" s="554">
        <v>3044</v>
      </c>
      <c r="BW24" s="554">
        <v>0</v>
      </c>
      <c r="BX24" s="554">
        <v>0</v>
      </c>
      <c r="BY24" s="554">
        <v>1323</v>
      </c>
      <c r="BZ24" s="554">
        <v>0</v>
      </c>
      <c r="CA24" s="555">
        <f t="shared" si="5"/>
        <v>4367</v>
      </c>
      <c r="CC24" s="501" t="s">
        <v>55</v>
      </c>
      <c r="CD24" s="556">
        <v>10</v>
      </c>
      <c r="CE24" s="557">
        <v>650000</v>
      </c>
      <c r="CF24" s="557">
        <v>55</v>
      </c>
      <c r="CG24" s="557">
        <v>0</v>
      </c>
      <c r="CH24" s="557">
        <v>55</v>
      </c>
      <c r="CI24" s="557">
        <v>31</v>
      </c>
      <c r="CJ24" s="557">
        <v>13</v>
      </c>
      <c r="CK24" s="558">
        <v>44</v>
      </c>
      <c r="CM24" s="501" t="s">
        <v>55</v>
      </c>
      <c r="CN24" s="557">
        <v>240000</v>
      </c>
      <c r="CO24" s="557">
        <v>56</v>
      </c>
      <c r="CP24" s="557">
        <v>0</v>
      </c>
      <c r="CQ24" s="557">
        <v>56</v>
      </c>
      <c r="CR24" s="557">
        <v>31</v>
      </c>
      <c r="CS24" s="557">
        <v>13</v>
      </c>
      <c r="CT24" s="558">
        <v>44</v>
      </c>
      <c r="CV24" s="501" t="s">
        <v>55</v>
      </c>
      <c r="CW24" s="557">
        <v>170000</v>
      </c>
      <c r="CX24" s="557">
        <v>62</v>
      </c>
      <c r="CY24" s="557">
        <v>0</v>
      </c>
      <c r="CZ24" s="557">
        <v>62</v>
      </c>
      <c r="DA24" s="557">
        <v>27</v>
      </c>
      <c r="DB24" s="557">
        <v>11</v>
      </c>
      <c r="DC24" s="558">
        <v>38</v>
      </c>
    </row>
    <row r="25" spans="1:107" s="526" customFormat="1" ht="24.75" customHeight="1" x14ac:dyDescent="0.15">
      <c r="B25" s="505" t="s">
        <v>56</v>
      </c>
      <c r="C25" s="559">
        <v>7461</v>
      </c>
      <c r="D25" s="406">
        <v>15156</v>
      </c>
      <c r="E25" s="466">
        <v>1861</v>
      </c>
      <c r="F25" s="406">
        <v>2865</v>
      </c>
      <c r="G25" s="560">
        <f t="shared" si="9"/>
        <v>24.943037126390564</v>
      </c>
      <c r="H25" s="560">
        <f t="shared" si="10"/>
        <v>18.903404592240697</v>
      </c>
      <c r="I25" s="466">
        <v>1861</v>
      </c>
      <c r="J25" s="406">
        <v>2865</v>
      </c>
      <c r="K25" s="561">
        <f t="shared" si="0"/>
        <v>24.943037126390564</v>
      </c>
      <c r="L25" s="561">
        <f t="shared" si="1"/>
        <v>18.903404592240697</v>
      </c>
      <c r="M25" s="466">
        <v>828</v>
      </c>
      <c r="N25" s="406">
        <v>991</v>
      </c>
      <c r="O25" s="561">
        <f t="shared" si="2"/>
        <v>11.097708082026537</v>
      </c>
      <c r="P25" s="562">
        <f t="shared" si="3"/>
        <v>6.5386645552916329</v>
      </c>
      <c r="R25" s="505" t="s">
        <v>56</v>
      </c>
      <c r="S25" s="405">
        <v>156369</v>
      </c>
      <c r="T25" s="406">
        <v>0</v>
      </c>
      <c r="U25" s="406">
        <v>65775</v>
      </c>
      <c r="V25" s="406">
        <v>28010</v>
      </c>
      <c r="W25" s="406">
        <v>250154</v>
      </c>
      <c r="X25" s="406">
        <v>64</v>
      </c>
      <c r="Y25" s="406">
        <v>35225</v>
      </c>
      <c r="Z25" s="563">
        <v>1014</v>
      </c>
      <c r="AA25" s="563">
        <v>1506</v>
      </c>
      <c r="AB25" s="563">
        <v>58</v>
      </c>
      <c r="AC25" s="563">
        <v>87</v>
      </c>
      <c r="AD25" s="563">
        <v>7</v>
      </c>
      <c r="AE25" s="563">
        <v>7</v>
      </c>
      <c r="AF25" s="563">
        <v>26645</v>
      </c>
      <c r="AG25" s="563">
        <v>901</v>
      </c>
      <c r="AH25" s="563">
        <v>50</v>
      </c>
      <c r="AI25" s="563">
        <v>12330</v>
      </c>
      <c r="AJ25" s="563">
        <v>147</v>
      </c>
      <c r="AK25" s="564">
        <f t="shared" si="8"/>
        <v>40073</v>
      </c>
      <c r="AM25" s="505" t="s">
        <v>56</v>
      </c>
      <c r="AN25" s="405">
        <v>46954</v>
      </c>
      <c r="AO25" s="406">
        <v>0</v>
      </c>
      <c r="AP25" s="406">
        <v>20892</v>
      </c>
      <c r="AQ25" s="406">
        <v>9757</v>
      </c>
      <c r="AR25" s="406">
        <v>77603</v>
      </c>
      <c r="AS25" s="406">
        <v>39</v>
      </c>
      <c r="AT25" s="406">
        <v>7529</v>
      </c>
      <c r="AU25" s="563">
        <v>1014</v>
      </c>
      <c r="AV25" s="563">
        <v>1506</v>
      </c>
      <c r="AW25" s="563">
        <v>58</v>
      </c>
      <c r="AX25" s="563">
        <v>87</v>
      </c>
      <c r="AY25" s="563">
        <v>7</v>
      </c>
      <c r="AZ25" s="563">
        <v>7</v>
      </c>
      <c r="BA25" s="563">
        <v>8462</v>
      </c>
      <c r="BB25" s="563">
        <v>285</v>
      </c>
      <c r="BC25" s="563">
        <v>15</v>
      </c>
      <c r="BD25" s="563">
        <v>4293</v>
      </c>
      <c r="BE25" s="563">
        <v>41</v>
      </c>
      <c r="BF25" s="564">
        <f t="shared" si="26"/>
        <v>13096</v>
      </c>
      <c r="BH25" s="505" t="s">
        <v>56</v>
      </c>
      <c r="BI25" s="405">
        <v>15483</v>
      </c>
      <c r="BJ25" s="406">
        <v>0</v>
      </c>
      <c r="BK25" s="406">
        <v>6764</v>
      </c>
      <c r="BL25" s="406">
        <v>4493</v>
      </c>
      <c r="BM25" s="406">
        <v>26740</v>
      </c>
      <c r="BN25" s="406">
        <v>14</v>
      </c>
      <c r="BO25" s="406">
        <v>1942</v>
      </c>
      <c r="BP25" s="563">
        <v>420</v>
      </c>
      <c r="BQ25" s="563">
        <v>491</v>
      </c>
      <c r="BR25" s="563">
        <v>0</v>
      </c>
      <c r="BS25" s="563">
        <v>0</v>
      </c>
      <c r="BT25" s="563">
        <v>0</v>
      </c>
      <c r="BU25" s="563">
        <v>0</v>
      </c>
      <c r="BV25" s="563">
        <v>2568</v>
      </c>
      <c r="BW25" s="563">
        <v>0</v>
      </c>
      <c r="BX25" s="563">
        <v>0</v>
      </c>
      <c r="BY25" s="563">
        <v>1813</v>
      </c>
      <c r="BZ25" s="563">
        <v>0</v>
      </c>
      <c r="CA25" s="564">
        <f t="shared" si="5"/>
        <v>4381</v>
      </c>
      <c r="CC25" s="505" t="s">
        <v>56</v>
      </c>
      <c r="CD25" s="565">
        <v>10</v>
      </c>
      <c r="CE25" s="566">
        <v>650000</v>
      </c>
      <c r="CF25" s="566">
        <v>59</v>
      </c>
      <c r="CG25" s="566">
        <v>0</v>
      </c>
      <c r="CH25" s="566">
        <v>59</v>
      </c>
      <c r="CI25" s="566">
        <v>29</v>
      </c>
      <c r="CJ25" s="566">
        <v>12</v>
      </c>
      <c r="CK25" s="567">
        <v>41</v>
      </c>
      <c r="CM25" s="505" t="s">
        <v>56</v>
      </c>
      <c r="CN25" s="566">
        <v>240000</v>
      </c>
      <c r="CO25" s="566">
        <v>56</v>
      </c>
      <c r="CP25" s="566">
        <v>0</v>
      </c>
      <c r="CQ25" s="566">
        <v>56</v>
      </c>
      <c r="CR25" s="566">
        <v>30</v>
      </c>
      <c r="CS25" s="566">
        <v>14</v>
      </c>
      <c r="CT25" s="567">
        <v>44</v>
      </c>
      <c r="CV25" s="505" t="s">
        <v>56</v>
      </c>
      <c r="CW25" s="566">
        <v>170000</v>
      </c>
      <c r="CX25" s="566">
        <v>53</v>
      </c>
      <c r="CY25" s="566">
        <v>0</v>
      </c>
      <c r="CZ25" s="566">
        <v>53</v>
      </c>
      <c r="DA25" s="566">
        <v>28</v>
      </c>
      <c r="DB25" s="566">
        <v>19</v>
      </c>
      <c r="DC25" s="567">
        <v>47</v>
      </c>
    </row>
    <row r="26" spans="1:107" s="526" customFormat="1" ht="24.75" customHeight="1" x14ac:dyDescent="0.15">
      <c r="B26" s="508" t="s">
        <v>57</v>
      </c>
      <c r="C26" s="441">
        <v>3507</v>
      </c>
      <c r="D26" s="364">
        <v>6930</v>
      </c>
      <c r="E26" s="441">
        <v>926</v>
      </c>
      <c r="F26" s="364">
        <v>1429</v>
      </c>
      <c r="G26" s="560">
        <f t="shared" si="9"/>
        <v>26.404334188765326</v>
      </c>
      <c r="H26" s="560">
        <f t="shared" si="10"/>
        <v>20.620490620490621</v>
      </c>
      <c r="I26" s="516">
        <v>926</v>
      </c>
      <c r="J26" s="364">
        <v>1429</v>
      </c>
      <c r="K26" s="560">
        <f t="shared" si="0"/>
        <v>26.404334188765326</v>
      </c>
      <c r="L26" s="560">
        <f t="shared" si="1"/>
        <v>20.620490620490621</v>
      </c>
      <c r="M26" s="441">
        <v>414</v>
      </c>
      <c r="N26" s="364">
        <v>491</v>
      </c>
      <c r="O26" s="560">
        <f t="shared" si="2"/>
        <v>11.804961505560307</v>
      </c>
      <c r="P26" s="568">
        <f t="shared" si="3"/>
        <v>7.0851370851370845</v>
      </c>
      <c r="R26" s="508" t="s">
        <v>57</v>
      </c>
      <c r="S26" s="362">
        <v>40569</v>
      </c>
      <c r="T26" s="364">
        <v>12120</v>
      </c>
      <c r="U26" s="364">
        <v>24240</v>
      </c>
      <c r="V26" s="364">
        <v>16569</v>
      </c>
      <c r="W26" s="364">
        <v>93498</v>
      </c>
      <c r="X26" s="364">
        <v>6</v>
      </c>
      <c r="Y26" s="364">
        <v>3077</v>
      </c>
      <c r="Z26" s="569">
        <v>584</v>
      </c>
      <c r="AA26" s="569">
        <v>913</v>
      </c>
      <c r="AB26" s="569">
        <v>30</v>
      </c>
      <c r="AC26" s="569">
        <v>44</v>
      </c>
      <c r="AD26" s="569">
        <v>5</v>
      </c>
      <c r="AE26" s="569">
        <v>5</v>
      </c>
      <c r="AF26" s="569">
        <v>13417</v>
      </c>
      <c r="AG26" s="570">
        <v>336</v>
      </c>
      <c r="AH26" s="570">
        <v>18</v>
      </c>
      <c r="AI26" s="569">
        <v>9398</v>
      </c>
      <c r="AJ26" s="569">
        <v>52</v>
      </c>
      <c r="AK26" s="571">
        <f t="shared" si="8"/>
        <v>23221</v>
      </c>
      <c r="AM26" s="508" t="s">
        <v>57</v>
      </c>
      <c r="AN26" s="362">
        <v>13863</v>
      </c>
      <c r="AO26" s="364">
        <v>1873</v>
      </c>
      <c r="AP26" s="364">
        <v>7108</v>
      </c>
      <c r="AQ26" s="364">
        <v>4058</v>
      </c>
      <c r="AR26" s="364">
        <v>26902</v>
      </c>
      <c r="AS26" s="364">
        <v>4</v>
      </c>
      <c r="AT26" s="364">
        <v>852</v>
      </c>
      <c r="AU26" s="569">
        <v>584</v>
      </c>
      <c r="AV26" s="569">
        <v>913</v>
      </c>
      <c r="AW26" s="569">
        <v>30</v>
      </c>
      <c r="AX26" s="569">
        <v>44</v>
      </c>
      <c r="AY26" s="569">
        <v>5</v>
      </c>
      <c r="AZ26" s="569">
        <v>5</v>
      </c>
      <c r="BA26" s="569">
        <v>3934</v>
      </c>
      <c r="BB26" s="570">
        <v>99</v>
      </c>
      <c r="BC26" s="570">
        <v>5</v>
      </c>
      <c r="BD26" s="569">
        <v>2302</v>
      </c>
      <c r="BE26" s="569">
        <v>18</v>
      </c>
      <c r="BF26" s="571">
        <f t="shared" si="26"/>
        <v>6358</v>
      </c>
      <c r="BH26" s="508" t="s">
        <v>57</v>
      </c>
      <c r="BI26" s="362">
        <v>3675</v>
      </c>
      <c r="BJ26" s="364">
        <v>421</v>
      </c>
      <c r="BK26" s="364">
        <v>2749</v>
      </c>
      <c r="BL26" s="364">
        <v>1523</v>
      </c>
      <c r="BM26" s="364">
        <v>8368</v>
      </c>
      <c r="BN26" s="364">
        <v>1</v>
      </c>
      <c r="BO26" s="364">
        <v>67</v>
      </c>
      <c r="BP26" s="569">
        <v>268</v>
      </c>
      <c r="BQ26" s="569">
        <v>312</v>
      </c>
      <c r="BR26" s="569">
        <v>0</v>
      </c>
      <c r="BS26" s="569">
        <v>0</v>
      </c>
      <c r="BT26" s="569">
        <v>0</v>
      </c>
      <c r="BU26" s="569">
        <v>0</v>
      </c>
      <c r="BV26" s="569">
        <v>1572</v>
      </c>
      <c r="BW26" s="570">
        <v>0</v>
      </c>
      <c r="BX26" s="570">
        <v>0</v>
      </c>
      <c r="BY26" s="569">
        <v>920</v>
      </c>
      <c r="BZ26" s="569">
        <v>0</v>
      </c>
      <c r="CA26" s="571">
        <f t="shared" si="5"/>
        <v>2492</v>
      </c>
      <c r="CC26" s="508" t="s">
        <v>57</v>
      </c>
      <c r="CD26" s="572">
        <v>10</v>
      </c>
      <c r="CE26" s="573">
        <v>650000</v>
      </c>
      <c r="CF26" s="573">
        <v>35</v>
      </c>
      <c r="CG26" s="573">
        <v>11</v>
      </c>
      <c r="CH26" s="573">
        <v>46</v>
      </c>
      <c r="CI26" s="573">
        <v>32</v>
      </c>
      <c r="CJ26" s="573">
        <v>22</v>
      </c>
      <c r="CK26" s="574">
        <v>54</v>
      </c>
      <c r="CM26" s="508" t="s">
        <v>57</v>
      </c>
      <c r="CN26" s="573">
        <v>240000</v>
      </c>
      <c r="CO26" s="573">
        <v>42</v>
      </c>
      <c r="CP26" s="573">
        <v>6</v>
      </c>
      <c r="CQ26" s="573">
        <v>48</v>
      </c>
      <c r="CR26" s="573">
        <v>33</v>
      </c>
      <c r="CS26" s="573">
        <v>19</v>
      </c>
      <c r="CT26" s="574">
        <v>52</v>
      </c>
      <c r="CV26" s="508" t="s">
        <v>57</v>
      </c>
      <c r="CW26" s="573">
        <v>170000</v>
      </c>
      <c r="CX26" s="573">
        <v>33</v>
      </c>
      <c r="CY26" s="573">
        <v>4</v>
      </c>
      <c r="CZ26" s="573">
        <v>37</v>
      </c>
      <c r="DA26" s="573">
        <v>40</v>
      </c>
      <c r="DB26" s="573">
        <v>23</v>
      </c>
      <c r="DC26" s="574">
        <v>63</v>
      </c>
    </row>
    <row r="27" spans="1:107" s="526" customFormat="1" ht="24.75" customHeight="1" x14ac:dyDescent="0.15">
      <c r="B27" s="501" t="s">
        <v>327</v>
      </c>
      <c r="C27" s="441">
        <v>3982</v>
      </c>
      <c r="D27" s="364">
        <v>8626</v>
      </c>
      <c r="E27" s="441">
        <v>1107</v>
      </c>
      <c r="F27" s="364">
        <v>1744</v>
      </c>
      <c r="G27" s="575">
        <f t="shared" si="9"/>
        <v>27.800100452034155</v>
      </c>
      <c r="H27" s="575">
        <f t="shared" si="10"/>
        <v>20.21794574542082</v>
      </c>
      <c r="I27" s="516">
        <v>1107</v>
      </c>
      <c r="J27" s="364">
        <v>1744</v>
      </c>
      <c r="K27" s="527">
        <f t="shared" si="0"/>
        <v>27.800100452034155</v>
      </c>
      <c r="L27" s="527">
        <f t="shared" si="1"/>
        <v>20.21794574542082</v>
      </c>
      <c r="M27" s="460">
        <v>460</v>
      </c>
      <c r="N27" s="427">
        <v>570</v>
      </c>
      <c r="O27" s="527">
        <f t="shared" si="2"/>
        <v>11.551983927674534</v>
      </c>
      <c r="P27" s="536">
        <f t="shared" si="3"/>
        <v>6.607929515418502</v>
      </c>
      <c r="R27" s="501" t="s">
        <v>327</v>
      </c>
      <c r="S27" s="426">
        <v>71612</v>
      </c>
      <c r="T27" s="427">
        <v>4726</v>
      </c>
      <c r="U27" s="427">
        <v>36354</v>
      </c>
      <c r="V27" s="427">
        <v>16736</v>
      </c>
      <c r="W27" s="427">
        <v>129428</v>
      </c>
      <c r="X27" s="427">
        <v>11</v>
      </c>
      <c r="Y27" s="427">
        <v>3554</v>
      </c>
      <c r="Z27" s="576">
        <v>514</v>
      </c>
      <c r="AA27" s="576">
        <v>807</v>
      </c>
      <c r="AB27" s="576">
        <v>26</v>
      </c>
      <c r="AC27" s="576">
        <v>37</v>
      </c>
      <c r="AD27" s="576">
        <v>9</v>
      </c>
      <c r="AE27" s="576">
        <v>9</v>
      </c>
      <c r="AF27" s="576">
        <v>10812</v>
      </c>
      <c r="AG27" s="577">
        <v>376</v>
      </c>
      <c r="AH27" s="577">
        <v>61</v>
      </c>
      <c r="AI27" s="576">
        <v>5323</v>
      </c>
      <c r="AJ27" s="576">
        <v>29</v>
      </c>
      <c r="AK27" s="578">
        <f t="shared" si="8"/>
        <v>16601</v>
      </c>
      <c r="AM27" s="501" t="s">
        <v>327</v>
      </c>
      <c r="AN27" s="426">
        <v>26310</v>
      </c>
      <c r="AO27" s="427">
        <v>2429</v>
      </c>
      <c r="AP27" s="427">
        <v>15580</v>
      </c>
      <c r="AQ27" s="427">
        <v>6836</v>
      </c>
      <c r="AR27" s="427">
        <v>51155</v>
      </c>
      <c r="AS27" s="427">
        <v>11</v>
      </c>
      <c r="AT27" s="427">
        <v>1418</v>
      </c>
      <c r="AU27" s="576">
        <v>514</v>
      </c>
      <c r="AV27" s="576">
        <v>807</v>
      </c>
      <c r="AW27" s="576">
        <v>26</v>
      </c>
      <c r="AX27" s="576">
        <v>37</v>
      </c>
      <c r="AY27" s="576">
        <v>9</v>
      </c>
      <c r="AZ27" s="576">
        <v>9</v>
      </c>
      <c r="BA27" s="576">
        <v>4632</v>
      </c>
      <c r="BB27" s="576">
        <v>161</v>
      </c>
      <c r="BC27" s="576">
        <v>25</v>
      </c>
      <c r="BD27" s="576">
        <v>2174</v>
      </c>
      <c r="BE27" s="576">
        <v>10</v>
      </c>
      <c r="BF27" s="578">
        <f t="shared" si="26"/>
        <v>7002</v>
      </c>
      <c r="BH27" s="501" t="s">
        <v>327</v>
      </c>
      <c r="BI27" s="362">
        <v>10375</v>
      </c>
      <c r="BJ27" s="364">
        <v>1278</v>
      </c>
      <c r="BK27" s="364">
        <v>5860</v>
      </c>
      <c r="BL27" s="364">
        <v>2481</v>
      </c>
      <c r="BM27" s="364">
        <v>19994</v>
      </c>
      <c r="BN27" s="427">
        <v>15</v>
      </c>
      <c r="BO27" s="427">
        <v>1416</v>
      </c>
      <c r="BP27" s="576">
        <v>227</v>
      </c>
      <c r="BQ27" s="576">
        <v>273</v>
      </c>
      <c r="BR27" s="576">
        <v>0</v>
      </c>
      <c r="BS27" s="576">
        <v>0</v>
      </c>
      <c r="BT27" s="576">
        <v>0</v>
      </c>
      <c r="BU27" s="576">
        <v>0</v>
      </c>
      <c r="BV27" s="576">
        <v>1947</v>
      </c>
      <c r="BW27" s="576">
        <v>0</v>
      </c>
      <c r="BX27" s="576">
        <v>0</v>
      </c>
      <c r="BY27" s="576">
        <v>875</v>
      </c>
      <c r="BZ27" s="576">
        <v>0</v>
      </c>
      <c r="CA27" s="578">
        <f t="shared" si="5"/>
        <v>2822</v>
      </c>
      <c r="CC27" s="501" t="s">
        <v>327</v>
      </c>
      <c r="CD27" s="579">
        <v>10</v>
      </c>
      <c r="CE27" s="580">
        <v>650000</v>
      </c>
      <c r="CF27" s="580">
        <v>50</v>
      </c>
      <c r="CG27" s="580">
        <v>3</v>
      </c>
      <c r="CH27" s="580">
        <v>53</v>
      </c>
      <c r="CI27" s="580">
        <v>32</v>
      </c>
      <c r="CJ27" s="580">
        <v>15</v>
      </c>
      <c r="CK27" s="581">
        <v>47</v>
      </c>
      <c r="CM27" s="501" t="s">
        <v>327</v>
      </c>
      <c r="CN27" s="580">
        <v>240000</v>
      </c>
      <c r="CO27" s="580">
        <v>47</v>
      </c>
      <c r="CP27" s="580">
        <v>4</v>
      </c>
      <c r="CQ27" s="580">
        <v>51</v>
      </c>
      <c r="CR27" s="580">
        <v>34</v>
      </c>
      <c r="CS27" s="580">
        <v>15</v>
      </c>
      <c r="CT27" s="581">
        <v>49</v>
      </c>
      <c r="CV27" s="501" t="s">
        <v>327</v>
      </c>
      <c r="CW27" s="580">
        <v>170000</v>
      </c>
      <c r="CX27" s="580">
        <v>48</v>
      </c>
      <c r="CY27" s="580">
        <v>6</v>
      </c>
      <c r="CZ27" s="580">
        <v>54</v>
      </c>
      <c r="DA27" s="580">
        <v>32</v>
      </c>
      <c r="DB27" s="580">
        <v>14</v>
      </c>
      <c r="DC27" s="581">
        <v>46</v>
      </c>
    </row>
    <row r="28" spans="1:107" s="526" customFormat="1" ht="24.75" customHeight="1" x14ac:dyDescent="0.15">
      <c r="B28" s="484" t="s">
        <v>59</v>
      </c>
      <c r="C28" s="582">
        <v>556</v>
      </c>
      <c r="D28" s="418">
        <v>1049</v>
      </c>
      <c r="E28" s="583">
        <v>182</v>
      </c>
      <c r="F28" s="418">
        <v>278</v>
      </c>
      <c r="G28" s="560">
        <f t="shared" si="9"/>
        <v>32.733812949640289</v>
      </c>
      <c r="H28" s="560">
        <f t="shared" si="10"/>
        <v>26.501429933269783</v>
      </c>
      <c r="I28" s="583">
        <v>182</v>
      </c>
      <c r="J28" s="418">
        <v>278</v>
      </c>
      <c r="K28" s="560">
        <f t="shared" si="0"/>
        <v>32.733812949640289</v>
      </c>
      <c r="L28" s="560">
        <f t="shared" si="1"/>
        <v>26.501429933269783</v>
      </c>
      <c r="M28" s="441">
        <v>67</v>
      </c>
      <c r="N28" s="364">
        <v>83</v>
      </c>
      <c r="O28" s="560">
        <f t="shared" si="2"/>
        <v>12.050359712230216</v>
      </c>
      <c r="P28" s="568">
        <f t="shared" si="3"/>
        <v>7.912297426120114</v>
      </c>
      <c r="R28" s="484" t="s">
        <v>59</v>
      </c>
      <c r="S28" s="362">
        <v>4493</v>
      </c>
      <c r="T28" s="364">
        <v>0</v>
      </c>
      <c r="U28" s="364">
        <v>3949</v>
      </c>
      <c r="V28" s="364">
        <v>2317</v>
      </c>
      <c r="W28" s="364">
        <v>10759</v>
      </c>
      <c r="X28" s="364">
        <v>1</v>
      </c>
      <c r="Y28" s="364">
        <v>487</v>
      </c>
      <c r="Z28" s="530">
        <v>106</v>
      </c>
      <c r="AA28" s="530">
        <v>158</v>
      </c>
      <c r="AB28" s="530">
        <v>3</v>
      </c>
      <c r="AC28" s="530">
        <v>4</v>
      </c>
      <c r="AD28" s="530">
        <v>0</v>
      </c>
      <c r="AE28" s="530">
        <v>0</v>
      </c>
      <c r="AF28" s="530">
        <v>1580</v>
      </c>
      <c r="AG28" s="531">
        <v>31</v>
      </c>
      <c r="AH28" s="531">
        <v>0</v>
      </c>
      <c r="AI28" s="530">
        <v>1029</v>
      </c>
      <c r="AJ28" s="530">
        <v>0</v>
      </c>
      <c r="AK28" s="532">
        <f t="shared" si="8"/>
        <v>2640</v>
      </c>
      <c r="AM28" s="484" t="s">
        <v>59</v>
      </c>
      <c r="AN28" s="416">
        <v>3772</v>
      </c>
      <c r="AO28" s="418">
        <v>0</v>
      </c>
      <c r="AP28" s="418">
        <v>1520</v>
      </c>
      <c r="AQ28" s="418">
        <v>869</v>
      </c>
      <c r="AR28" s="418">
        <v>6161</v>
      </c>
      <c r="AS28" s="418">
        <v>4</v>
      </c>
      <c r="AT28" s="418">
        <v>1205</v>
      </c>
      <c r="AU28" s="530">
        <v>106</v>
      </c>
      <c r="AV28" s="530">
        <v>158</v>
      </c>
      <c r="AW28" s="530">
        <v>3</v>
      </c>
      <c r="AX28" s="530">
        <v>4</v>
      </c>
      <c r="AY28" s="530">
        <v>0</v>
      </c>
      <c r="AZ28" s="530">
        <v>0</v>
      </c>
      <c r="BA28" s="530">
        <v>608</v>
      </c>
      <c r="BB28" s="531">
        <v>12</v>
      </c>
      <c r="BC28" s="531">
        <v>0</v>
      </c>
      <c r="BD28" s="530">
        <v>386</v>
      </c>
      <c r="BE28" s="530">
        <v>0</v>
      </c>
      <c r="BF28" s="532">
        <f t="shared" si="26"/>
        <v>1006</v>
      </c>
      <c r="BH28" s="484" t="s">
        <v>59</v>
      </c>
      <c r="BI28" s="416">
        <v>1237</v>
      </c>
      <c r="BJ28" s="418">
        <v>0</v>
      </c>
      <c r="BK28" s="418">
        <v>435</v>
      </c>
      <c r="BL28" s="418">
        <v>196</v>
      </c>
      <c r="BM28" s="418">
        <v>1868</v>
      </c>
      <c r="BN28" s="364">
        <v>4</v>
      </c>
      <c r="BO28" s="364">
        <v>762</v>
      </c>
      <c r="BP28" s="530">
        <v>37</v>
      </c>
      <c r="BQ28" s="530">
        <v>43</v>
      </c>
      <c r="BR28" s="530">
        <v>0</v>
      </c>
      <c r="BS28" s="530">
        <v>0</v>
      </c>
      <c r="BT28" s="530">
        <v>0</v>
      </c>
      <c r="BU28" s="530">
        <v>0</v>
      </c>
      <c r="BV28" s="530">
        <v>163</v>
      </c>
      <c r="BW28" s="531">
        <v>0</v>
      </c>
      <c r="BX28" s="531">
        <v>0</v>
      </c>
      <c r="BY28" s="530">
        <v>79</v>
      </c>
      <c r="BZ28" s="530">
        <v>0</v>
      </c>
      <c r="CA28" s="532">
        <f t="shared" si="5"/>
        <v>242</v>
      </c>
      <c r="CC28" s="484" t="s">
        <v>59</v>
      </c>
      <c r="CD28" s="533">
        <v>10</v>
      </c>
      <c r="CE28" s="534">
        <v>650000</v>
      </c>
      <c r="CF28" s="534">
        <v>41</v>
      </c>
      <c r="CG28" s="534">
        <v>0</v>
      </c>
      <c r="CH28" s="534">
        <v>41</v>
      </c>
      <c r="CI28" s="534">
        <v>37</v>
      </c>
      <c r="CJ28" s="534">
        <v>22</v>
      </c>
      <c r="CK28" s="535">
        <v>59</v>
      </c>
      <c r="CM28" s="484" t="s">
        <v>59</v>
      </c>
      <c r="CN28" s="534">
        <v>240000</v>
      </c>
      <c r="CO28" s="534">
        <v>62</v>
      </c>
      <c r="CP28" s="534">
        <v>0</v>
      </c>
      <c r="CQ28" s="534">
        <v>62</v>
      </c>
      <c r="CR28" s="534">
        <v>24</v>
      </c>
      <c r="CS28" s="534">
        <v>14</v>
      </c>
      <c r="CT28" s="535">
        <v>38</v>
      </c>
      <c r="CV28" s="484" t="s">
        <v>59</v>
      </c>
      <c r="CW28" s="534">
        <v>170000</v>
      </c>
      <c r="CX28" s="534">
        <v>66</v>
      </c>
      <c r="CY28" s="534">
        <v>0</v>
      </c>
      <c r="CZ28" s="534">
        <v>66</v>
      </c>
      <c r="DA28" s="534">
        <v>23</v>
      </c>
      <c r="DB28" s="534">
        <v>11</v>
      </c>
      <c r="DC28" s="535">
        <v>34</v>
      </c>
    </row>
    <row r="29" spans="1:107" s="526" customFormat="1" ht="24.75" customHeight="1" x14ac:dyDescent="0.15">
      <c r="B29" s="484" t="s">
        <v>60</v>
      </c>
      <c r="C29" s="441">
        <v>1641</v>
      </c>
      <c r="D29" s="364">
        <v>3353</v>
      </c>
      <c r="E29" s="441">
        <v>597</v>
      </c>
      <c r="F29" s="364">
        <v>977</v>
      </c>
      <c r="G29" s="527">
        <f t="shared" si="9"/>
        <v>36.380255941499087</v>
      </c>
      <c r="H29" s="527">
        <f t="shared" si="10"/>
        <v>29.138085296749178</v>
      </c>
      <c r="I29" s="516">
        <v>597</v>
      </c>
      <c r="J29" s="364">
        <v>977</v>
      </c>
      <c r="K29" s="527">
        <f t="shared" si="0"/>
        <v>36.380255941499087</v>
      </c>
      <c r="L29" s="527">
        <f t="shared" si="1"/>
        <v>29.138085296749178</v>
      </c>
      <c r="M29" s="441">
        <v>256</v>
      </c>
      <c r="N29" s="364">
        <v>325</v>
      </c>
      <c r="O29" s="527">
        <f t="shared" si="2"/>
        <v>15.600243753808654</v>
      </c>
      <c r="P29" s="536">
        <f t="shared" si="3"/>
        <v>9.6928124067998809</v>
      </c>
      <c r="R29" s="484" t="s">
        <v>60</v>
      </c>
      <c r="S29" s="362">
        <v>41520</v>
      </c>
      <c r="T29" s="364">
        <v>0</v>
      </c>
      <c r="U29" s="364">
        <v>13534</v>
      </c>
      <c r="V29" s="364">
        <v>8112</v>
      </c>
      <c r="W29" s="364">
        <v>63166</v>
      </c>
      <c r="X29" s="364">
        <v>9</v>
      </c>
      <c r="Y29" s="364">
        <v>1634</v>
      </c>
      <c r="Z29" s="530">
        <v>344</v>
      </c>
      <c r="AA29" s="530">
        <v>521</v>
      </c>
      <c r="AB29" s="530">
        <v>16</v>
      </c>
      <c r="AC29" s="530">
        <v>17</v>
      </c>
      <c r="AD29" s="530">
        <v>1</v>
      </c>
      <c r="AE29" s="530">
        <v>1</v>
      </c>
      <c r="AF29" s="530">
        <v>5090</v>
      </c>
      <c r="AG29" s="531">
        <v>128</v>
      </c>
      <c r="AH29" s="531">
        <v>6</v>
      </c>
      <c r="AI29" s="530">
        <v>3606</v>
      </c>
      <c r="AJ29" s="530">
        <v>27</v>
      </c>
      <c r="AK29" s="532">
        <f t="shared" si="8"/>
        <v>8857</v>
      </c>
      <c r="AM29" s="484" t="s">
        <v>60</v>
      </c>
      <c r="AN29" s="362">
        <v>15883</v>
      </c>
      <c r="AO29" s="364">
        <v>0</v>
      </c>
      <c r="AP29" s="364">
        <v>5498</v>
      </c>
      <c r="AQ29" s="364">
        <v>3477</v>
      </c>
      <c r="AR29" s="364">
        <v>24858</v>
      </c>
      <c r="AS29" s="364">
        <v>9</v>
      </c>
      <c r="AT29" s="364">
        <v>745</v>
      </c>
      <c r="AU29" s="530">
        <v>344</v>
      </c>
      <c r="AV29" s="530">
        <v>521</v>
      </c>
      <c r="AW29" s="530">
        <v>16</v>
      </c>
      <c r="AX29" s="530">
        <v>17</v>
      </c>
      <c r="AY29" s="530">
        <v>1</v>
      </c>
      <c r="AZ29" s="530">
        <v>1</v>
      </c>
      <c r="BA29" s="530">
        <v>2068</v>
      </c>
      <c r="BB29" s="531">
        <v>52</v>
      </c>
      <c r="BC29" s="531">
        <v>3</v>
      </c>
      <c r="BD29" s="530">
        <v>1545</v>
      </c>
      <c r="BE29" s="530">
        <v>11</v>
      </c>
      <c r="BF29" s="532">
        <f t="shared" si="26"/>
        <v>3679</v>
      </c>
      <c r="BH29" s="484" t="s">
        <v>60</v>
      </c>
      <c r="BI29" s="362">
        <v>6842</v>
      </c>
      <c r="BJ29" s="364">
        <v>0</v>
      </c>
      <c r="BK29" s="364">
        <v>2449</v>
      </c>
      <c r="BL29" s="364">
        <v>2118</v>
      </c>
      <c r="BM29" s="364">
        <v>11409</v>
      </c>
      <c r="BN29" s="364">
        <v>16</v>
      </c>
      <c r="BO29" s="364">
        <v>1121</v>
      </c>
      <c r="BP29" s="530">
        <v>134</v>
      </c>
      <c r="BQ29" s="530">
        <v>166</v>
      </c>
      <c r="BR29" s="530">
        <v>0</v>
      </c>
      <c r="BS29" s="530">
        <v>0</v>
      </c>
      <c r="BT29" s="530">
        <v>0</v>
      </c>
      <c r="BU29" s="530">
        <v>0</v>
      </c>
      <c r="BV29" s="530">
        <v>866</v>
      </c>
      <c r="BW29" s="531">
        <v>0</v>
      </c>
      <c r="BX29" s="531">
        <v>0</v>
      </c>
      <c r="BY29" s="530">
        <v>800</v>
      </c>
      <c r="BZ29" s="530">
        <v>0</v>
      </c>
      <c r="CA29" s="532">
        <f t="shared" si="5"/>
        <v>1666</v>
      </c>
      <c r="CC29" s="484" t="s">
        <v>60</v>
      </c>
      <c r="CD29" s="533">
        <v>10</v>
      </c>
      <c r="CE29" s="534">
        <v>650000</v>
      </c>
      <c r="CF29" s="534">
        <v>57</v>
      </c>
      <c r="CG29" s="534">
        <v>0</v>
      </c>
      <c r="CH29" s="534">
        <v>57</v>
      </c>
      <c r="CI29" s="534">
        <v>26</v>
      </c>
      <c r="CJ29" s="534">
        <v>17</v>
      </c>
      <c r="CK29" s="535">
        <v>43</v>
      </c>
      <c r="CM29" s="484" t="s">
        <v>60</v>
      </c>
      <c r="CN29" s="534">
        <v>240000</v>
      </c>
      <c r="CO29" s="534">
        <v>56</v>
      </c>
      <c r="CP29" s="534">
        <v>0</v>
      </c>
      <c r="CQ29" s="534">
        <v>56</v>
      </c>
      <c r="CR29" s="534">
        <v>26</v>
      </c>
      <c r="CS29" s="534">
        <v>18</v>
      </c>
      <c r="CT29" s="535">
        <v>44</v>
      </c>
      <c r="CV29" s="484" t="s">
        <v>60</v>
      </c>
      <c r="CW29" s="534">
        <v>170000</v>
      </c>
      <c r="CX29" s="534">
        <v>53</v>
      </c>
      <c r="CY29" s="534">
        <v>0</v>
      </c>
      <c r="CZ29" s="534">
        <v>53</v>
      </c>
      <c r="DA29" s="534">
        <v>25</v>
      </c>
      <c r="DB29" s="534">
        <v>22</v>
      </c>
      <c r="DC29" s="535">
        <v>47</v>
      </c>
    </row>
    <row r="30" spans="1:107" s="526" customFormat="1" ht="24.75" customHeight="1" x14ac:dyDescent="0.15">
      <c r="B30" s="484" t="s">
        <v>61</v>
      </c>
      <c r="C30" s="441">
        <v>15600</v>
      </c>
      <c r="D30" s="364">
        <v>36005</v>
      </c>
      <c r="E30" s="441">
        <v>3609</v>
      </c>
      <c r="F30" s="364">
        <v>5428</v>
      </c>
      <c r="G30" s="527">
        <f t="shared" si="9"/>
        <v>23.134615384615383</v>
      </c>
      <c r="H30" s="527">
        <f t="shared" si="10"/>
        <v>15.075683932787113</v>
      </c>
      <c r="I30" s="516">
        <v>3609</v>
      </c>
      <c r="J30" s="364">
        <v>5428</v>
      </c>
      <c r="K30" s="527">
        <f t="shared" si="0"/>
        <v>23.134615384615383</v>
      </c>
      <c r="L30" s="527">
        <f t="shared" si="1"/>
        <v>15.075683932787113</v>
      </c>
      <c r="M30" s="441">
        <v>1436</v>
      </c>
      <c r="N30" s="364">
        <v>1676</v>
      </c>
      <c r="O30" s="527">
        <f t="shared" si="2"/>
        <v>9.2051282051282044</v>
      </c>
      <c r="P30" s="536">
        <f t="shared" si="3"/>
        <v>4.654909040411054</v>
      </c>
      <c r="R30" s="484" t="s">
        <v>61</v>
      </c>
      <c r="S30" s="362">
        <v>262784</v>
      </c>
      <c r="T30" s="364">
        <v>0</v>
      </c>
      <c r="U30" s="364">
        <v>101465</v>
      </c>
      <c r="V30" s="364">
        <v>60261</v>
      </c>
      <c r="W30" s="364">
        <v>424510</v>
      </c>
      <c r="X30" s="364">
        <v>62</v>
      </c>
      <c r="Y30" s="364">
        <v>38911</v>
      </c>
      <c r="Z30" s="530">
        <v>1942</v>
      </c>
      <c r="AA30" s="530">
        <v>2942</v>
      </c>
      <c r="AB30" s="530">
        <v>61</v>
      </c>
      <c r="AC30" s="530">
        <v>81</v>
      </c>
      <c r="AD30" s="530">
        <v>5</v>
      </c>
      <c r="AE30" s="530">
        <v>5</v>
      </c>
      <c r="AF30" s="530">
        <v>38971</v>
      </c>
      <c r="AG30" s="531">
        <v>660</v>
      </c>
      <c r="AH30" s="531">
        <v>23</v>
      </c>
      <c r="AI30" s="530">
        <v>24181</v>
      </c>
      <c r="AJ30" s="530">
        <v>33</v>
      </c>
      <c r="AK30" s="532">
        <f t="shared" si="8"/>
        <v>63868</v>
      </c>
      <c r="AM30" s="484" t="s">
        <v>61</v>
      </c>
      <c r="AN30" s="362">
        <v>83951</v>
      </c>
      <c r="AO30" s="364">
        <v>0</v>
      </c>
      <c r="AP30" s="364">
        <v>35122</v>
      </c>
      <c r="AQ30" s="364">
        <v>16873</v>
      </c>
      <c r="AR30" s="364">
        <v>135946</v>
      </c>
      <c r="AS30" s="364">
        <v>49</v>
      </c>
      <c r="AT30" s="364">
        <v>10207</v>
      </c>
      <c r="AU30" s="530">
        <v>1942</v>
      </c>
      <c r="AV30" s="530">
        <v>2942</v>
      </c>
      <c r="AW30" s="530">
        <v>61</v>
      </c>
      <c r="AX30" s="530">
        <v>81</v>
      </c>
      <c r="AY30" s="530">
        <v>5</v>
      </c>
      <c r="AZ30" s="530">
        <v>5</v>
      </c>
      <c r="BA30" s="530">
        <v>13489</v>
      </c>
      <c r="BB30" s="531">
        <v>227</v>
      </c>
      <c r="BC30" s="531">
        <v>7</v>
      </c>
      <c r="BD30" s="530">
        <v>6769</v>
      </c>
      <c r="BE30" s="530">
        <v>10</v>
      </c>
      <c r="BF30" s="532">
        <f t="shared" si="26"/>
        <v>20502</v>
      </c>
      <c r="BH30" s="484" t="s">
        <v>61</v>
      </c>
      <c r="BI30" s="362">
        <v>23755</v>
      </c>
      <c r="BJ30" s="364">
        <v>0</v>
      </c>
      <c r="BK30" s="364">
        <v>11042</v>
      </c>
      <c r="BL30" s="364">
        <v>5438</v>
      </c>
      <c r="BM30" s="364">
        <v>40235</v>
      </c>
      <c r="BN30" s="364">
        <v>25</v>
      </c>
      <c r="BO30" s="364">
        <v>3624</v>
      </c>
      <c r="BP30" s="530">
        <v>795</v>
      </c>
      <c r="BQ30" s="530">
        <v>921</v>
      </c>
      <c r="BR30" s="530">
        <v>0</v>
      </c>
      <c r="BS30" s="530">
        <v>0</v>
      </c>
      <c r="BT30" s="530">
        <v>0</v>
      </c>
      <c r="BU30" s="530">
        <v>0</v>
      </c>
      <c r="BV30" s="530">
        <v>4878</v>
      </c>
      <c r="BW30" s="531">
        <v>0</v>
      </c>
      <c r="BX30" s="531">
        <v>0</v>
      </c>
      <c r="BY30" s="530">
        <v>2458</v>
      </c>
      <c r="BZ30" s="530">
        <v>0</v>
      </c>
      <c r="CA30" s="532">
        <f t="shared" si="5"/>
        <v>7336</v>
      </c>
      <c r="CC30" s="484" t="s">
        <v>61</v>
      </c>
      <c r="CD30" s="533">
        <v>10</v>
      </c>
      <c r="CE30" s="534">
        <v>650000</v>
      </c>
      <c r="CF30" s="534">
        <v>57</v>
      </c>
      <c r="CG30" s="534">
        <v>0</v>
      </c>
      <c r="CH30" s="534">
        <v>57</v>
      </c>
      <c r="CI30" s="534">
        <v>27</v>
      </c>
      <c r="CJ30" s="534">
        <v>16</v>
      </c>
      <c r="CK30" s="535">
        <v>43</v>
      </c>
      <c r="CM30" s="484" t="s">
        <v>61</v>
      </c>
      <c r="CN30" s="534">
        <v>240000</v>
      </c>
      <c r="CO30" s="534">
        <v>56</v>
      </c>
      <c r="CP30" s="534">
        <v>0</v>
      </c>
      <c r="CQ30" s="534">
        <v>56</v>
      </c>
      <c r="CR30" s="534">
        <v>29</v>
      </c>
      <c r="CS30" s="534">
        <v>14</v>
      </c>
      <c r="CT30" s="535">
        <v>43</v>
      </c>
      <c r="CV30" s="484" t="s">
        <v>61</v>
      </c>
      <c r="CW30" s="534">
        <v>170000</v>
      </c>
      <c r="CX30" s="534">
        <v>53</v>
      </c>
      <c r="CY30" s="534">
        <v>0</v>
      </c>
      <c r="CZ30" s="534">
        <v>53</v>
      </c>
      <c r="DA30" s="534">
        <v>31</v>
      </c>
      <c r="DB30" s="534">
        <v>15</v>
      </c>
      <c r="DC30" s="535">
        <v>46</v>
      </c>
    </row>
    <row r="31" spans="1:107" s="526" customFormat="1" ht="24.75" customHeight="1" x14ac:dyDescent="0.15">
      <c r="B31" s="501" t="s">
        <v>62</v>
      </c>
      <c r="C31" s="441">
        <v>1181</v>
      </c>
      <c r="D31" s="364">
        <v>2349</v>
      </c>
      <c r="E31" s="441">
        <v>412</v>
      </c>
      <c r="F31" s="364">
        <v>659</v>
      </c>
      <c r="G31" s="575">
        <f t="shared" si="9"/>
        <v>34.885690093141406</v>
      </c>
      <c r="H31" s="575">
        <f t="shared" si="10"/>
        <v>28.054491272882075</v>
      </c>
      <c r="I31" s="516">
        <v>412</v>
      </c>
      <c r="J31" s="364">
        <v>659</v>
      </c>
      <c r="K31" s="575">
        <f t="shared" si="0"/>
        <v>34.885690093141406</v>
      </c>
      <c r="L31" s="575">
        <f t="shared" si="1"/>
        <v>28.054491272882075</v>
      </c>
      <c r="M31" s="441">
        <v>172</v>
      </c>
      <c r="N31" s="364">
        <v>212</v>
      </c>
      <c r="O31" s="575">
        <f t="shared" si="2"/>
        <v>14.563928873835733</v>
      </c>
      <c r="P31" s="584">
        <f t="shared" si="3"/>
        <v>9.0251170710940833</v>
      </c>
      <c r="R31" s="501" t="s">
        <v>62</v>
      </c>
      <c r="S31" s="362">
        <v>27638</v>
      </c>
      <c r="T31" s="364">
        <v>0</v>
      </c>
      <c r="U31" s="364">
        <v>11253</v>
      </c>
      <c r="V31" s="364">
        <v>5972</v>
      </c>
      <c r="W31" s="364">
        <v>44863</v>
      </c>
      <c r="X31" s="364">
        <v>4</v>
      </c>
      <c r="Y31" s="364">
        <v>704</v>
      </c>
      <c r="Z31" s="576">
        <v>218</v>
      </c>
      <c r="AA31" s="576">
        <v>344</v>
      </c>
      <c r="AB31" s="576">
        <v>13</v>
      </c>
      <c r="AC31" s="576">
        <v>18</v>
      </c>
      <c r="AD31" s="576">
        <v>1</v>
      </c>
      <c r="AE31" s="576">
        <v>1</v>
      </c>
      <c r="AF31" s="576">
        <v>3906</v>
      </c>
      <c r="AG31" s="577">
        <v>122</v>
      </c>
      <c r="AH31" s="577">
        <v>3</v>
      </c>
      <c r="AI31" s="576">
        <v>2197</v>
      </c>
      <c r="AJ31" s="576">
        <v>0</v>
      </c>
      <c r="AK31" s="578">
        <f t="shared" si="8"/>
        <v>6228</v>
      </c>
      <c r="AM31" s="501" t="s">
        <v>62</v>
      </c>
      <c r="AN31" s="362">
        <v>8485</v>
      </c>
      <c r="AO31" s="364">
        <v>0</v>
      </c>
      <c r="AP31" s="364">
        <v>3540</v>
      </c>
      <c r="AQ31" s="364">
        <v>1726</v>
      </c>
      <c r="AR31" s="364">
        <v>13751</v>
      </c>
      <c r="AS31" s="364">
        <v>2</v>
      </c>
      <c r="AT31" s="364">
        <v>83</v>
      </c>
      <c r="AU31" s="576">
        <v>218</v>
      </c>
      <c r="AV31" s="576">
        <v>344</v>
      </c>
      <c r="AW31" s="576">
        <v>13</v>
      </c>
      <c r="AX31" s="576">
        <v>18</v>
      </c>
      <c r="AY31" s="576">
        <v>1</v>
      </c>
      <c r="AZ31" s="576">
        <v>1</v>
      </c>
      <c r="BA31" s="576">
        <v>1228</v>
      </c>
      <c r="BB31" s="576">
        <v>37</v>
      </c>
      <c r="BC31" s="576">
        <v>1</v>
      </c>
      <c r="BD31" s="576">
        <v>634</v>
      </c>
      <c r="BE31" s="576">
        <v>0</v>
      </c>
      <c r="BF31" s="578">
        <f t="shared" si="26"/>
        <v>1900</v>
      </c>
      <c r="BH31" s="501" t="s">
        <v>62</v>
      </c>
      <c r="BI31" s="362">
        <v>2500</v>
      </c>
      <c r="BJ31" s="364">
        <v>0</v>
      </c>
      <c r="BK31" s="364">
        <v>1059</v>
      </c>
      <c r="BL31" s="364">
        <v>631</v>
      </c>
      <c r="BM31" s="364">
        <v>4190</v>
      </c>
      <c r="BN31" s="364">
        <v>1</v>
      </c>
      <c r="BO31" s="364">
        <v>64</v>
      </c>
      <c r="BP31" s="576">
        <v>88</v>
      </c>
      <c r="BQ31" s="576">
        <v>104</v>
      </c>
      <c r="BR31" s="576">
        <v>0</v>
      </c>
      <c r="BS31" s="576">
        <v>0</v>
      </c>
      <c r="BT31" s="576">
        <v>0</v>
      </c>
      <c r="BU31" s="576">
        <v>0</v>
      </c>
      <c r="BV31" s="576">
        <v>381</v>
      </c>
      <c r="BW31" s="576">
        <v>0</v>
      </c>
      <c r="BX31" s="576">
        <v>0</v>
      </c>
      <c r="BY31" s="576">
        <v>244</v>
      </c>
      <c r="BZ31" s="576">
        <v>0</v>
      </c>
      <c r="CA31" s="578">
        <f t="shared" si="5"/>
        <v>625</v>
      </c>
      <c r="CC31" s="501" t="s">
        <v>62</v>
      </c>
      <c r="CD31" s="579">
        <v>10</v>
      </c>
      <c r="CE31" s="580">
        <v>650000</v>
      </c>
      <c r="CF31" s="580">
        <v>55</v>
      </c>
      <c r="CG31" s="580">
        <v>0</v>
      </c>
      <c r="CH31" s="580">
        <v>55</v>
      </c>
      <c r="CI31" s="580">
        <v>30</v>
      </c>
      <c r="CJ31" s="580">
        <v>16</v>
      </c>
      <c r="CK31" s="581">
        <v>46</v>
      </c>
      <c r="CM31" s="501" t="s">
        <v>62</v>
      </c>
      <c r="CN31" s="580">
        <v>240000</v>
      </c>
      <c r="CO31" s="580">
        <v>54</v>
      </c>
      <c r="CP31" s="580">
        <v>0</v>
      </c>
      <c r="CQ31" s="580">
        <v>54</v>
      </c>
      <c r="CR31" s="580">
        <v>31</v>
      </c>
      <c r="CS31" s="580">
        <v>15</v>
      </c>
      <c r="CT31" s="581">
        <v>46</v>
      </c>
      <c r="CV31" s="501" t="s">
        <v>62</v>
      </c>
      <c r="CW31" s="580">
        <v>170000</v>
      </c>
      <c r="CX31" s="580">
        <v>53</v>
      </c>
      <c r="CY31" s="580">
        <v>0</v>
      </c>
      <c r="CZ31" s="580">
        <v>53</v>
      </c>
      <c r="DA31" s="580">
        <v>30</v>
      </c>
      <c r="DB31" s="580">
        <v>18</v>
      </c>
      <c r="DC31" s="581">
        <v>48</v>
      </c>
    </row>
    <row r="32" spans="1:107" s="526" customFormat="1" ht="24.75" customHeight="1" x14ac:dyDescent="0.15">
      <c r="B32" s="505" t="s">
        <v>188</v>
      </c>
      <c r="C32" s="559">
        <v>6066</v>
      </c>
      <c r="D32" s="406">
        <v>12254</v>
      </c>
      <c r="E32" s="466">
        <v>1920</v>
      </c>
      <c r="F32" s="406">
        <v>2825</v>
      </c>
      <c r="G32" s="561">
        <f t="shared" si="9"/>
        <v>31.651829871414439</v>
      </c>
      <c r="H32" s="561">
        <f t="shared" si="10"/>
        <v>23.053696752080953</v>
      </c>
      <c r="I32" s="466">
        <v>1920</v>
      </c>
      <c r="J32" s="406">
        <v>2825</v>
      </c>
      <c r="K32" s="561">
        <f t="shared" si="0"/>
        <v>31.651829871414439</v>
      </c>
      <c r="L32" s="561">
        <f t="shared" si="1"/>
        <v>23.053696752080953</v>
      </c>
      <c r="M32" s="466">
        <v>727</v>
      </c>
      <c r="N32" s="406">
        <v>861</v>
      </c>
      <c r="O32" s="561">
        <f t="shared" si="2"/>
        <v>11.984833498186614</v>
      </c>
      <c r="P32" s="562">
        <f t="shared" si="3"/>
        <v>7.0262771339970627</v>
      </c>
      <c r="R32" s="505" t="s">
        <v>188</v>
      </c>
      <c r="S32" s="405">
        <v>95973</v>
      </c>
      <c r="T32" s="406">
        <v>16499</v>
      </c>
      <c r="U32" s="406">
        <v>47269</v>
      </c>
      <c r="V32" s="406">
        <v>22906</v>
      </c>
      <c r="W32" s="406">
        <v>182647</v>
      </c>
      <c r="X32" s="406">
        <v>16</v>
      </c>
      <c r="Y32" s="406">
        <v>15335</v>
      </c>
      <c r="Z32" s="563">
        <v>1178</v>
      </c>
      <c r="AA32" s="563">
        <v>1710</v>
      </c>
      <c r="AB32" s="563">
        <v>40</v>
      </c>
      <c r="AC32" s="563">
        <v>55</v>
      </c>
      <c r="AD32" s="563">
        <v>6</v>
      </c>
      <c r="AE32" s="563">
        <v>6</v>
      </c>
      <c r="AF32" s="563">
        <v>22549</v>
      </c>
      <c r="AG32" s="563">
        <v>497</v>
      </c>
      <c r="AH32" s="563">
        <v>28</v>
      </c>
      <c r="AI32" s="563">
        <v>11549</v>
      </c>
      <c r="AJ32" s="563">
        <v>6</v>
      </c>
      <c r="AK32" s="564">
        <f t="shared" si="8"/>
        <v>34629</v>
      </c>
      <c r="AM32" s="505" t="s">
        <v>188</v>
      </c>
      <c r="AN32" s="405">
        <v>25099</v>
      </c>
      <c r="AO32" s="406">
        <v>4366</v>
      </c>
      <c r="AP32" s="406">
        <v>12529</v>
      </c>
      <c r="AQ32" s="406">
        <v>6084</v>
      </c>
      <c r="AR32" s="406">
        <v>48078</v>
      </c>
      <c r="AS32" s="406">
        <v>5</v>
      </c>
      <c r="AT32" s="406">
        <v>3048</v>
      </c>
      <c r="AU32" s="563">
        <v>1178</v>
      </c>
      <c r="AV32" s="563">
        <v>1710</v>
      </c>
      <c r="AW32" s="563">
        <v>40</v>
      </c>
      <c r="AX32" s="563">
        <v>55</v>
      </c>
      <c r="AY32" s="563">
        <v>6</v>
      </c>
      <c r="AZ32" s="563">
        <v>6</v>
      </c>
      <c r="BA32" s="563">
        <v>5977</v>
      </c>
      <c r="BB32" s="563">
        <v>132</v>
      </c>
      <c r="BC32" s="563">
        <v>7</v>
      </c>
      <c r="BD32" s="563">
        <v>3068</v>
      </c>
      <c r="BE32" s="563">
        <v>2</v>
      </c>
      <c r="BF32" s="564">
        <f t="shared" si="26"/>
        <v>9186</v>
      </c>
      <c r="BH32" s="505" t="s">
        <v>188</v>
      </c>
      <c r="BI32" s="405">
        <v>10311</v>
      </c>
      <c r="BJ32" s="406">
        <v>1161</v>
      </c>
      <c r="BK32" s="406">
        <v>4265</v>
      </c>
      <c r="BL32" s="406">
        <v>2104</v>
      </c>
      <c r="BM32" s="406">
        <v>17841</v>
      </c>
      <c r="BN32" s="406">
        <v>11</v>
      </c>
      <c r="BO32" s="406">
        <v>3294</v>
      </c>
      <c r="BP32" s="563">
        <v>423</v>
      </c>
      <c r="BQ32" s="563">
        <v>491</v>
      </c>
      <c r="BR32" s="563">
        <v>0</v>
      </c>
      <c r="BS32" s="563">
        <v>0</v>
      </c>
      <c r="BT32" s="563">
        <v>3</v>
      </c>
      <c r="BU32" s="563">
        <v>3</v>
      </c>
      <c r="BV32" s="563">
        <v>1931</v>
      </c>
      <c r="BW32" s="563">
        <v>0</v>
      </c>
      <c r="BX32" s="563">
        <v>3</v>
      </c>
      <c r="BY32" s="563">
        <v>1022</v>
      </c>
      <c r="BZ32" s="563">
        <v>0</v>
      </c>
      <c r="CA32" s="564">
        <f t="shared" si="5"/>
        <v>2956</v>
      </c>
      <c r="CC32" s="505" t="s">
        <v>188</v>
      </c>
      <c r="CD32" s="565">
        <v>12</v>
      </c>
      <c r="CE32" s="566">
        <v>650000</v>
      </c>
      <c r="CF32" s="566">
        <v>53</v>
      </c>
      <c r="CG32" s="566">
        <v>9</v>
      </c>
      <c r="CH32" s="566">
        <v>62</v>
      </c>
      <c r="CI32" s="566">
        <v>26</v>
      </c>
      <c r="CJ32" s="566">
        <v>12</v>
      </c>
      <c r="CK32" s="567">
        <v>38</v>
      </c>
      <c r="CM32" s="505" t="s">
        <v>188</v>
      </c>
      <c r="CN32" s="566">
        <v>240000</v>
      </c>
      <c r="CO32" s="566">
        <v>52</v>
      </c>
      <c r="CP32" s="566">
        <v>9</v>
      </c>
      <c r="CQ32" s="566">
        <v>61</v>
      </c>
      <c r="CR32" s="566">
        <v>26</v>
      </c>
      <c r="CS32" s="566">
        <v>13</v>
      </c>
      <c r="CT32" s="567">
        <v>39</v>
      </c>
      <c r="CV32" s="505" t="s">
        <v>188</v>
      </c>
      <c r="CW32" s="566">
        <v>170000</v>
      </c>
      <c r="CX32" s="566">
        <v>58</v>
      </c>
      <c r="CY32" s="566">
        <v>6</v>
      </c>
      <c r="CZ32" s="566">
        <v>64</v>
      </c>
      <c r="DA32" s="566">
        <v>24</v>
      </c>
      <c r="DB32" s="566">
        <v>12</v>
      </c>
      <c r="DC32" s="567">
        <v>36</v>
      </c>
    </row>
    <row r="33" spans="2:107" s="526" customFormat="1" ht="24.75" customHeight="1" x14ac:dyDescent="0.15">
      <c r="B33" s="508" t="s">
        <v>63</v>
      </c>
      <c r="C33" s="441">
        <v>877</v>
      </c>
      <c r="D33" s="364">
        <v>1857</v>
      </c>
      <c r="E33" s="441">
        <v>337</v>
      </c>
      <c r="F33" s="364">
        <v>526</v>
      </c>
      <c r="G33" s="527">
        <f t="shared" si="9"/>
        <v>38.426453819840368</v>
      </c>
      <c r="H33" s="527">
        <f t="shared" si="10"/>
        <v>28.325255788906841</v>
      </c>
      <c r="I33" s="516">
        <v>337</v>
      </c>
      <c r="J33" s="364">
        <v>526</v>
      </c>
      <c r="K33" s="527">
        <f t="shared" si="0"/>
        <v>38.426453819840368</v>
      </c>
      <c r="L33" s="527">
        <f t="shared" si="1"/>
        <v>28.325255788906841</v>
      </c>
      <c r="M33" s="441">
        <v>127</v>
      </c>
      <c r="N33" s="364">
        <v>153</v>
      </c>
      <c r="O33" s="527">
        <f t="shared" si="2"/>
        <v>14.481185860889395</v>
      </c>
      <c r="P33" s="536">
        <f t="shared" si="3"/>
        <v>8.2390953150242314</v>
      </c>
      <c r="R33" s="508" t="s">
        <v>63</v>
      </c>
      <c r="S33" s="362">
        <v>10053</v>
      </c>
      <c r="T33" s="364">
        <v>0</v>
      </c>
      <c r="U33" s="364">
        <v>4505</v>
      </c>
      <c r="V33" s="364">
        <v>2737</v>
      </c>
      <c r="W33" s="364">
        <v>17295</v>
      </c>
      <c r="X33" s="364">
        <v>0</v>
      </c>
      <c r="Y33" s="364">
        <v>0</v>
      </c>
      <c r="Z33" s="569">
        <v>188</v>
      </c>
      <c r="AA33" s="569">
        <v>289</v>
      </c>
      <c r="AB33" s="569">
        <v>7</v>
      </c>
      <c r="AC33" s="569">
        <v>13</v>
      </c>
      <c r="AD33" s="569">
        <v>0</v>
      </c>
      <c r="AE33" s="569">
        <v>0</v>
      </c>
      <c r="AF33" s="569">
        <v>1710</v>
      </c>
      <c r="AG33" s="570">
        <v>44</v>
      </c>
      <c r="AH33" s="570">
        <v>0</v>
      </c>
      <c r="AI33" s="569">
        <v>1093</v>
      </c>
      <c r="AJ33" s="569">
        <v>0</v>
      </c>
      <c r="AK33" s="571">
        <f t="shared" si="8"/>
        <v>2847</v>
      </c>
      <c r="AM33" s="508" t="s">
        <v>63</v>
      </c>
      <c r="AN33" s="362">
        <v>8267</v>
      </c>
      <c r="AO33" s="364">
        <v>0</v>
      </c>
      <c r="AP33" s="364">
        <v>3635</v>
      </c>
      <c r="AQ33" s="364">
        <v>2194</v>
      </c>
      <c r="AR33" s="364">
        <v>14096</v>
      </c>
      <c r="AS33" s="364">
        <v>1</v>
      </c>
      <c r="AT33" s="364">
        <v>5</v>
      </c>
      <c r="AU33" s="569">
        <v>188</v>
      </c>
      <c r="AV33" s="569">
        <v>289</v>
      </c>
      <c r="AW33" s="569">
        <v>7</v>
      </c>
      <c r="AX33" s="569">
        <v>13</v>
      </c>
      <c r="AY33" s="569">
        <v>0</v>
      </c>
      <c r="AZ33" s="569">
        <v>0</v>
      </c>
      <c r="BA33" s="569">
        <v>1380</v>
      </c>
      <c r="BB33" s="570">
        <v>36</v>
      </c>
      <c r="BC33" s="570">
        <v>0</v>
      </c>
      <c r="BD33" s="569">
        <v>876</v>
      </c>
      <c r="BE33" s="569">
        <v>0</v>
      </c>
      <c r="BF33" s="571">
        <f t="shared" si="26"/>
        <v>2292</v>
      </c>
      <c r="BH33" s="508" t="s">
        <v>63</v>
      </c>
      <c r="BI33" s="362">
        <v>2974</v>
      </c>
      <c r="BJ33" s="364">
        <v>0</v>
      </c>
      <c r="BK33" s="364">
        <v>1464</v>
      </c>
      <c r="BL33" s="364">
        <v>632</v>
      </c>
      <c r="BM33" s="364">
        <v>5070</v>
      </c>
      <c r="BN33" s="364">
        <v>3</v>
      </c>
      <c r="BO33" s="364">
        <v>163</v>
      </c>
      <c r="BP33" s="569">
        <v>64</v>
      </c>
      <c r="BQ33" s="569">
        <v>79</v>
      </c>
      <c r="BR33" s="569">
        <v>0</v>
      </c>
      <c r="BS33" s="569">
        <v>0</v>
      </c>
      <c r="BT33" s="569">
        <v>0</v>
      </c>
      <c r="BU33" s="569">
        <v>0</v>
      </c>
      <c r="BV33" s="569">
        <v>556</v>
      </c>
      <c r="BW33" s="570">
        <v>0</v>
      </c>
      <c r="BX33" s="570">
        <v>0</v>
      </c>
      <c r="BY33" s="569">
        <v>244</v>
      </c>
      <c r="BZ33" s="569">
        <v>0</v>
      </c>
      <c r="CA33" s="571">
        <f t="shared" si="5"/>
        <v>800</v>
      </c>
      <c r="CC33" s="508" t="s">
        <v>63</v>
      </c>
      <c r="CD33" s="572">
        <v>10</v>
      </c>
      <c r="CE33" s="573">
        <v>650000</v>
      </c>
      <c r="CF33" s="573">
        <v>50</v>
      </c>
      <c r="CG33" s="573">
        <v>0</v>
      </c>
      <c r="CH33" s="573">
        <v>50</v>
      </c>
      <c r="CI33" s="573">
        <v>30</v>
      </c>
      <c r="CJ33" s="573">
        <v>20</v>
      </c>
      <c r="CK33" s="574">
        <v>50</v>
      </c>
      <c r="CM33" s="508" t="s">
        <v>63</v>
      </c>
      <c r="CN33" s="573">
        <v>240000</v>
      </c>
      <c r="CO33" s="573">
        <v>50</v>
      </c>
      <c r="CP33" s="573">
        <v>0</v>
      </c>
      <c r="CQ33" s="573">
        <v>50</v>
      </c>
      <c r="CR33" s="573">
        <v>30</v>
      </c>
      <c r="CS33" s="573">
        <v>20</v>
      </c>
      <c r="CT33" s="574">
        <v>50</v>
      </c>
      <c r="CV33" s="508" t="s">
        <v>63</v>
      </c>
      <c r="CW33" s="573">
        <v>170000</v>
      </c>
      <c r="CX33" s="573">
        <v>50</v>
      </c>
      <c r="CY33" s="573">
        <v>0</v>
      </c>
      <c r="CZ33" s="573">
        <v>50</v>
      </c>
      <c r="DA33" s="573">
        <v>35</v>
      </c>
      <c r="DB33" s="573">
        <v>15</v>
      </c>
      <c r="DC33" s="574">
        <v>50</v>
      </c>
    </row>
    <row r="34" spans="2:107" s="526" customFormat="1" ht="24.75" customHeight="1" thickBot="1" x14ac:dyDescent="0.2">
      <c r="B34" s="479" t="s">
        <v>189</v>
      </c>
      <c r="C34" s="441">
        <v>8835</v>
      </c>
      <c r="D34" s="364">
        <v>19188</v>
      </c>
      <c r="E34" s="441">
        <v>2566</v>
      </c>
      <c r="F34" s="373">
        <v>3838</v>
      </c>
      <c r="G34" s="538">
        <f t="shared" si="9"/>
        <v>29.043576683644595</v>
      </c>
      <c r="H34" s="538">
        <f t="shared" si="10"/>
        <v>20.002084636230975</v>
      </c>
      <c r="I34" s="516">
        <v>2566</v>
      </c>
      <c r="J34" s="364">
        <v>3838</v>
      </c>
      <c r="K34" s="538">
        <f t="shared" si="0"/>
        <v>29.043576683644595</v>
      </c>
      <c r="L34" s="538">
        <f t="shared" si="1"/>
        <v>20.002084636230975</v>
      </c>
      <c r="M34" s="441">
        <v>1046</v>
      </c>
      <c r="N34" s="364">
        <v>1252</v>
      </c>
      <c r="O34" s="538">
        <f t="shared" si="2"/>
        <v>11.839275608375779</v>
      </c>
      <c r="P34" s="539">
        <f t="shared" si="3"/>
        <v>6.5249114029601829</v>
      </c>
      <c r="R34" s="479" t="s">
        <v>189</v>
      </c>
      <c r="S34" s="362">
        <v>126683</v>
      </c>
      <c r="T34" s="364">
        <v>26665</v>
      </c>
      <c r="U34" s="364">
        <v>73530</v>
      </c>
      <c r="V34" s="364">
        <v>31688</v>
      </c>
      <c r="W34" s="364">
        <v>258566</v>
      </c>
      <c r="X34" s="373">
        <v>10</v>
      </c>
      <c r="Y34" s="373">
        <v>2456</v>
      </c>
      <c r="Z34" s="520">
        <v>1435</v>
      </c>
      <c r="AA34" s="520">
        <v>2077</v>
      </c>
      <c r="AB34" s="520">
        <v>39</v>
      </c>
      <c r="AC34" s="520">
        <v>53</v>
      </c>
      <c r="AD34" s="520">
        <v>5</v>
      </c>
      <c r="AE34" s="520">
        <v>5</v>
      </c>
      <c r="AF34" s="520">
        <v>29543</v>
      </c>
      <c r="AG34" s="520">
        <v>512</v>
      </c>
      <c r="AH34" s="520">
        <v>41</v>
      </c>
      <c r="AI34" s="520">
        <v>13859</v>
      </c>
      <c r="AJ34" s="520">
        <v>103</v>
      </c>
      <c r="AK34" s="522">
        <f t="shared" si="8"/>
        <v>44058</v>
      </c>
      <c r="AM34" s="479" t="s">
        <v>189</v>
      </c>
      <c r="AN34" s="372">
        <v>48682</v>
      </c>
      <c r="AO34" s="373">
        <v>10736</v>
      </c>
      <c r="AP34" s="373">
        <v>29957</v>
      </c>
      <c r="AQ34" s="373">
        <v>12473</v>
      </c>
      <c r="AR34" s="373">
        <v>101848</v>
      </c>
      <c r="AS34" s="373">
        <v>13</v>
      </c>
      <c r="AT34" s="373">
        <v>1114</v>
      </c>
      <c r="AU34" s="520">
        <v>1435</v>
      </c>
      <c r="AV34" s="520">
        <v>2077</v>
      </c>
      <c r="AW34" s="520">
        <v>39</v>
      </c>
      <c r="AX34" s="520">
        <v>53</v>
      </c>
      <c r="AY34" s="520">
        <v>5</v>
      </c>
      <c r="AZ34" s="520">
        <v>5</v>
      </c>
      <c r="BA34" s="520">
        <v>12036</v>
      </c>
      <c r="BB34" s="520">
        <v>208</v>
      </c>
      <c r="BC34" s="520">
        <v>17</v>
      </c>
      <c r="BD34" s="520">
        <v>5455</v>
      </c>
      <c r="BE34" s="520">
        <v>40</v>
      </c>
      <c r="BF34" s="522">
        <f t="shared" si="26"/>
        <v>17756</v>
      </c>
      <c r="BH34" s="479" t="s">
        <v>189</v>
      </c>
      <c r="BI34" s="372">
        <v>19423</v>
      </c>
      <c r="BJ34" s="373">
        <v>4374</v>
      </c>
      <c r="BK34" s="373">
        <v>12522</v>
      </c>
      <c r="BL34" s="373">
        <v>5444</v>
      </c>
      <c r="BM34" s="373">
        <v>41763</v>
      </c>
      <c r="BN34" s="373">
        <v>15</v>
      </c>
      <c r="BO34" s="373">
        <v>765</v>
      </c>
      <c r="BP34" s="520">
        <v>511</v>
      </c>
      <c r="BQ34" s="520">
        <v>594</v>
      </c>
      <c r="BR34" s="520">
        <v>0</v>
      </c>
      <c r="BS34" s="520">
        <v>0</v>
      </c>
      <c r="BT34" s="520">
        <v>1</v>
      </c>
      <c r="BU34" s="520">
        <v>1</v>
      </c>
      <c r="BV34" s="520">
        <v>4500</v>
      </c>
      <c r="BW34" s="520">
        <v>0</v>
      </c>
      <c r="BX34" s="520">
        <v>5</v>
      </c>
      <c r="BY34" s="520">
        <v>2087</v>
      </c>
      <c r="BZ34" s="520">
        <v>4</v>
      </c>
      <c r="CA34" s="522">
        <f t="shared" si="5"/>
        <v>6596</v>
      </c>
      <c r="CC34" s="479" t="s">
        <v>189</v>
      </c>
      <c r="CD34" s="540">
        <v>10</v>
      </c>
      <c r="CE34" s="541">
        <v>650000</v>
      </c>
      <c r="CF34" s="541">
        <v>42</v>
      </c>
      <c r="CG34" s="541">
        <v>9</v>
      </c>
      <c r="CH34" s="541">
        <v>51</v>
      </c>
      <c r="CI34" s="541">
        <v>34</v>
      </c>
      <c r="CJ34" s="541">
        <v>15</v>
      </c>
      <c r="CK34" s="542">
        <v>49</v>
      </c>
      <c r="CM34" s="479" t="s">
        <v>189</v>
      </c>
      <c r="CN34" s="541">
        <v>240000</v>
      </c>
      <c r="CO34" s="541">
        <v>41</v>
      </c>
      <c r="CP34" s="541">
        <v>9</v>
      </c>
      <c r="CQ34" s="541">
        <v>50</v>
      </c>
      <c r="CR34" s="541">
        <v>35</v>
      </c>
      <c r="CS34" s="541">
        <v>15</v>
      </c>
      <c r="CT34" s="542">
        <v>50</v>
      </c>
      <c r="CV34" s="479" t="s">
        <v>189</v>
      </c>
      <c r="CW34" s="541">
        <v>170000</v>
      </c>
      <c r="CX34" s="541">
        <v>42</v>
      </c>
      <c r="CY34" s="541">
        <v>9</v>
      </c>
      <c r="CZ34" s="541">
        <v>51</v>
      </c>
      <c r="DA34" s="541">
        <v>34</v>
      </c>
      <c r="DB34" s="541">
        <v>15</v>
      </c>
      <c r="DC34" s="542">
        <v>49</v>
      </c>
    </row>
    <row r="35" spans="2:107" s="526" customFormat="1" ht="24.75" customHeight="1" thickTop="1" thickBot="1" x14ac:dyDescent="0.2">
      <c r="B35" s="491" t="s">
        <v>190</v>
      </c>
      <c r="C35" s="585">
        <f>SUM(C24:C34)</f>
        <v>57045</v>
      </c>
      <c r="D35" s="586">
        <f>SUM(D24:D34)</f>
        <v>123295</v>
      </c>
      <c r="E35" s="586">
        <f>SUM(E24:E34)</f>
        <v>15189</v>
      </c>
      <c r="F35" s="586">
        <f>SUM(F24:F34)</f>
        <v>22963</v>
      </c>
      <c r="G35" s="538">
        <f t="shared" si="9"/>
        <v>26.626347620299761</v>
      </c>
      <c r="H35" s="538">
        <f t="shared" si="10"/>
        <v>18.624437325114563</v>
      </c>
      <c r="I35" s="585">
        <f>SUM(I24:I34)</f>
        <v>15189</v>
      </c>
      <c r="J35" s="586">
        <f>SUM(J24:J34)</f>
        <v>22963</v>
      </c>
      <c r="K35" s="515">
        <f t="shared" si="0"/>
        <v>26.626347620299761</v>
      </c>
      <c r="L35" s="515">
        <f t="shared" si="1"/>
        <v>18.624437325114563</v>
      </c>
      <c r="M35" s="587">
        <f>SUM(M24:M34)</f>
        <v>6295</v>
      </c>
      <c r="N35" s="586">
        <f>SUM(N24:N34)</f>
        <v>7484</v>
      </c>
      <c r="O35" s="515">
        <f t="shared" si="2"/>
        <v>11.035147690419844</v>
      </c>
      <c r="P35" s="518">
        <f t="shared" si="3"/>
        <v>6.0699947280911628</v>
      </c>
      <c r="R35" s="491" t="s">
        <v>190</v>
      </c>
      <c r="S35" s="588">
        <f t="shared" ref="S35:AK35" si="27">SUM(S24:S34)</f>
        <v>933951</v>
      </c>
      <c r="T35" s="586">
        <f t="shared" si="27"/>
        <v>60010</v>
      </c>
      <c r="U35" s="586">
        <f t="shared" si="27"/>
        <v>431712</v>
      </c>
      <c r="V35" s="586">
        <f t="shared" si="27"/>
        <v>216924</v>
      </c>
      <c r="W35" s="586">
        <f t="shared" si="27"/>
        <v>1642597</v>
      </c>
      <c r="X35" s="586">
        <f t="shared" si="27"/>
        <v>199</v>
      </c>
      <c r="Y35" s="586">
        <f t="shared" si="27"/>
        <v>129028</v>
      </c>
      <c r="Z35" s="586">
        <f t="shared" si="27"/>
        <v>8381</v>
      </c>
      <c r="AA35" s="586">
        <f t="shared" si="27"/>
        <v>12519</v>
      </c>
      <c r="AB35" s="586">
        <f>SUM(AB24:AB34)</f>
        <v>326</v>
      </c>
      <c r="AC35" s="586">
        <f>SUM(AC24:AC34)</f>
        <v>452</v>
      </c>
      <c r="AD35" s="586">
        <f>SUM(AD24:AD34)</f>
        <v>43</v>
      </c>
      <c r="AE35" s="586">
        <f>SUM(AE24:AE34)</f>
        <v>43</v>
      </c>
      <c r="AF35" s="586">
        <f t="shared" si="27"/>
        <v>173640</v>
      </c>
      <c r="AG35" s="586">
        <f t="shared" ref="AG35" si="28">SUM(AG24:AG34)</f>
        <v>3982</v>
      </c>
      <c r="AH35" s="586">
        <f t="shared" si="27"/>
        <v>258</v>
      </c>
      <c r="AI35" s="586">
        <f t="shared" ref="AI35" si="29">SUM(AI24:AI34)</f>
        <v>93058</v>
      </c>
      <c r="AJ35" s="586">
        <f t="shared" si="27"/>
        <v>474</v>
      </c>
      <c r="AK35" s="589">
        <f t="shared" si="27"/>
        <v>271412</v>
      </c>
      <c r="AM35" s="491" t="s">
        <v>190</v>
      </c>
      <c r="AN35" s="590">
        <f t="shared" ref="AN35:BF35" si="30">SUM(AN24:AN34)</f>
        <v>317751</v>
      </c>
      <c r="AO35" s="586">
        <f t="shared" si="30"/>
        <v>19404</v>
      </c>
      <c r="AP35" s="586">
        <f t="shared" si="30"/>
        <v>154048</v>
      </c>
      <c r="AQ35" s="586">
        <f t="shared" si="30"/>
        <v>72382</v>
      </c>
      <c r="AR35" s="586">
        <f t="shared" si="30"/>
        <v>563585</v>
      </c>
      <c r="AS35" s="586">
        <f t="shared" si="30"/>
        <v>156</v>
      </c>
      <c r="AT35" s="586">
        <f t="shared" si="30"/>
        <v>36842</v>
      </c>
      <c r="AU35" s="586">
        <f t="shared" si="30"/>
        <v>8381</v>
      </c>
      <c r="AV35" s="586">
        <f t="shared" si="30"/>
        <v>12519</v>
      </c>
      <c r="AW35" s="586">
        <f>SUM(AW24:AW34)</f>
        <v>326</v>
      </c>
      <c r="AX35" s="586">
        <f>SUM(AX24:AX34)</f>
        <v>452</v>
      </c>
      <c r="AY35" s="586">
        <f>SUM(AY24:AY34)</f>
        <v>43</v>
      </c>
      <c r="AZ35" s="586">
        <f>SUM(AZ24:AZ34)</f>
        <v>43</v>
      </c>
      <c r="BA35" s="586">
        <f t="shared" si="30"/>
        <v>61086</v>
      </c>
      <c r="BB35" s="586">
        <f t="shared" ref="BB35" si="31">SUM(BB24:BB34)</f>
        <v>1388</v>
      </c>
      <c r="BC35" s="586">
        <f t="shared" si="30"/>
        <v>90</v>
      </c>
      <c r="BD35" s="586">
        <f t="shared" ref="BD35" si="32">SUM(BD24:BD34)</f>
        <v>30658</v>
      </c>
      <c r="BE35" s="586">
        <f t="shared" si="30"/>
        <v>161</v>
      </c>
      <c r="BF35" s="589">
        <f t="shared" si="30"/>
        <v>93383</v>
      </c>
      <c r="BH35" s="491" t="s">
        <v>190</v>
      </c>
      <c r="BI35" s="590">
        <f t="shared" ref="BI35:CA35" si="33">SUM(BI24:BI34)</f>
        <v>110794</v>
      </c>
      <c r="BJ35" s="586">
        <f t="shared" si="33"/>
        <v>7234</v>
      </c>
      <c r="BK35" s="586">
        <f t="shared" si="33"/>
        <v>55306</v>
      </c>
      <c r="BL35" s="586">
        <f t="shared" si="33"/>
        <v>27927</v>
      </c>
      <c r="BM35" s="586">
        <f t="shared" si="33"/>
        <v>201261</v>
      </c>
      <c r="BN35" s="586">
        <f t="shared" si="33"/>
        <v>121</v>
      </c>
      <c r="BO35" s="586">
        <f t="shared" si="33"/>
        <v>21524</v>
      </c>
      <c r="BP35" s="586">
        <f t="shared" si="33"/>
        <v>3377</v>
      </c>
      <c r="BQ35" s="586">
        <f t="shared" si="33"/>
        <v>3940</v>
      </c>
      <c r="BR35" s="586">
        <f t="shared" ref="BR35:BS35" si="34">SUM(BR24:BR34)</f>
        <v>0</v>
      </c>
      <c r="BS35" s="586">
        <f t="shared" si="34"/>
        <v>0</v>
      </c>
      <c r="BT35" s="586">
        <f t="shared" si="33"/>
        <v>4</v>
      </c>
      <c r="BU35" s="586">
        <f t="shared" si="33"/>
        <v>4</v>
      </c>
      <c r="BV35" s="586">
        <f t="shared" si="33"/>
        <v>22406</v>
      </c>
      <c r="BW35" s="586">
        <f t="shared" ref="BW35" si="35">SUM(BW24:BW34)</f>
        <v>0</v>
      </c>
      <c r="BX35" s="586">
        <f t="shared" si="33"/>
        <v>8</v>
      </c>
      <c r="BY35" s="586">
        <f t="shared" ref="BY35" si="36">SUM(BY24:BY34)</f>
        <v>11865</v>
      </c>
      <c r="BZ35" s="586">
        <f t="shared" si="33"/>
        <v>4</v>
      </c>
      <c r="CA35" s="589">
        <f t="shared" si="33"/>
        <v>34283</v>
      </c>
      <c r="CC35" s="491" t="s">
        <v>190</v>
      </c>
      <c r="CD35" s="591" t="s">
        <v>434</v>
      </c>
      <c r="CE35" s="592" t="s">
        <v>434</v>
      </c>
      <c r="CF35" s="592" t="s">
        <v>434</v>
      </c>
      <c r="CG35" s="592" t="s">
        <v>434</v>
      </c>
      <c r="CH35" s="592" t="s">
        <v>434</v>
      </c>
      <c r="CI35" s="592" t="s">
        <v>434</v>
      </c>
      <c r="CJ35" s="592" t="s">
        <v>434</v>
      </c>
      <c r="CK35" s="593" t="s">
        <v>434</v>
      </c>
      <c r="CM35" s="491" t="s">
        <v>190</v>
      </c>
      <c r="CN35" s="592" t="s">
        <v>448</v>
      </c>
      <c r="CO35" s="592" t="s">
        <v>448</v>
      </c>
      <c r="CP35" s="592" t="s">
        <v>448</v>
      </c>
      <c r="CQ35" s="592" t="s">
        <v>448</v>
      </c>
      <c r="CR35" s="592" t="s">
        <v>448</v>
      </c>
      <c r="CS35" s="592" t="s">
        <v>448</v>
      </c>
      <c r="CT35" s="593" t="s">
        <v>448</v>
      </c>
      <c r="CV35" s="491" t="s">
        <v>190</v>
      </c>
      <c r="CW35" s="592" t="s">
        <v>448</v>
      </c>
      <c r="CX35" s="592" t="s">
        <v>448</v>
      </c>
      <c r="CY35" s="592" t="s">
        <v>448</v>
      </c>
      <c r="CZ35" s="592" t="s">
        <v>448</v>
      </c>
      <c r="DA35" s="592" t="s">
        <v>448</v>
      </c>
      <c r="DB35" s="592" t="s">
        <v>448</v>
      </c>
      <c r="DC35" s="593" t="s">
        <v>448</v>
      </c>
    </row>
    <row r="36" spans="2:107" s="526" customFormat="1" ht="24.75" customHeight="1" thickTop="1" thickBot="1" x14ac:dyDescent="0.2">
      <c r="B36" s="491" t="s">
        <v>191</v>
      </c>
      <c r="C36" s="586">
        <f>SUM(C23,C35)</f>
        <v>514194</v>
      </c>
      <c r="D36" s="586">
        <f>SUM(D23,D35)</f>
        <v>1092120</v>
      </c>
      <c r="E36" s="586">
        <f>SUM(E23,E35)</f>
        <v>127867</v>
      </c>
      <c r="F36" s="586">
        <f>SUM(F23,F35)</f>
        <v>187179</v>
      </c>
      <c r="G36" s="538">
        <f t="shared" si="9"/>
        <v>24.86746247525253</v>
      </c>
      <c r="H36" s="538">
        <f t="shared" si="10"/>
        <v>17.139050653774309</v>
      </c>
      <c r="I36" s="585">
        <f>SUM(I23,I35)</f>
        <v>127867</v>
      </c>
      <c r="J36" s="586">
        <f>SUM(J23,J35)</f>
        <v>187179</v>
      </c>
      <c r="K36" s="515">
        <f t="shared" si="0"/>
        <v>24.86746247525253</v>
      </c>
      <c r="L36" s="515">
        <f t="shared" si="1"/>
        <v>17.139050653774309</v>
      </c>
      <c r="M36" s="587">
        <f>SUM(M23,M35)</f>
        <v>52713</v>
      </c>
      <c r="N36" s="586">
        <f>SUM(N23,N35)</f>
        <v>60881</v>
      </c>
      <c r="O36" s="515">
        <f t="shared" si="2"/>
        <v>10.251578198111996</v>
      </c>
      <c r="P36" s="518">
        <f t="shared" si="3"/>
        <v>5.5745705600117201</v>
      </c>
      <c r="R36" s="491" t="s">
        <v>191</v>
      </c>
      <c r="S36" s="590">
        <f t="shared" ref="S36:AK36" si="37">SUM(S23,S35)</f>
        <v>7786164</v>
      </c>
      <c r="T36" s="586">
        <f t="shared" si="37"/>
        <v>139898</v>
      </c>
      <c r="U36" s="586">
        <f t="shared" si="37"/>
        <v>3422015</v>
      </c>
      <c r="V36" s="586">
        <f t="shared" si="37"/>
        <v>1665538</v>
      </c>
      <c r="W36" s="586">
        <f t="shared" si="37"/>
        <v>13013615</v>
      </c>
      <c r="X36" s="586">
        <f t="shared" si="37"/>
        <v>1592</v>
      </c>
      <c r="Y36" s="586">
        <f t="shared" si="37"/>
        <v>1225832</v>
      </c>
      <c r="Z36" s="586">
        <f t="shared" si="37"/>
        <v>76794</v>
      </c>
      <c r="AA36" s="586">
        <f t="shared" si="37"/>
        <v>111498</v>
      </c>
      <c r="AB36" s="586">
        <f>SUM(AB23,AB35)</f>
        <v>2881</v>
      </c>
      <c r="AC36" s="586">
        <f>SUM(AC23,AC35)</f>
        <v>3835</v>
      </c>
      <c r="AD36" s="586">
        <f>SUM(AD23,AD35)</f>
        <v>371</v>
      </c>
      <c r="AE36" s="586">
        <f>SUM(AE23,AE35)</f>
        <v>371</v>
      </c>
      <c r="AF36" s="586">
        <f t="shared" si="37"/>
        <v>1608508</v>
      </c>
      <c r="AG36" s="586">
        <f t="shared" ref="AG36" si="38">SUM(AG23,AG35)</f>
        <v>32472</v>
      </c>
      <c r="AH36" s="586">
        <f t="shared" si="37"/>
        <v>1980</v>
      </c>
      <c r="AI36" s="586">
        <f t="shared" ref="AI36" si="39">SUM(AI23,AI35)</f>
        <v>831300</v>
      </c>
      <c r="AJ36" s="586">
        <f t="shared" si="37"/>
        <v>3624</v>
      </c>
      <c r="AK36" s="589">
        <f t="shared" si="37"/>
        <v>2477884</v>
      </c>
      <c r="AM36" s="491" t="s">
        <v>191</v>
      </c>
      <c r="AN36" s="590">
        <f t="shared" ref="AN36:BF36" si="40">SUM(AN23,AN35)</f>
        <v>2762499</v>
      </c>
      <c r="AO36" s="586">
        <f t="shared" si="40"/>
        <v>49112</v>
      </c>
      <c r="AP36" s="586">
        <f t="shared" si="40"/>
        <v>1221479</v>
      </c>
      <c r="AQ36" s="586">
        <f t="shared" si="40"/>
        <v>578525</v>
      </c>
      <c r="AR36" s="586">
        <f t="shared" si="40"/>
        <v>4611615</v>
      </c>
      <c r="AS36" s="586">
        <f t="shared" si="40"/>
        <v>1441</v>
      </c>
      <c r="AT36" s="586">
        <f t="shared" si="40"/>
        <v>413070</v>
      </c>
      <c r="AU36" s="586">
        <f t="shared" si="40"/>
        <v>76794</v>
      </c>
      <c r="AV36" s="586">
        <f t="shared" si="40"/>
        <v>111498</v>
      </c>
      <c r="AW36" s="586">
        <f>SUM(AW23,AW35)</f>
        <v>2881</v>
      </c>
      <c r="AX36" s="586">
        <f>SUM(AX23,AX35)</f>
        <v>3835</v>
      </c>
      <c r="AY36" s="586">
        <f>SUM(AY23,AY35)</f>
        <v>371</v>
      </c>
      <c r="AZ36" s="586">
        <f>SUM(AZ23,AZ35)</f>
        <v>371</v>
      </c>
      <c r="BA36" s="586">
        <f t="shared" si="40"/>
        <v>574767</v>
      </c>
      <c r="BB36" s="586">
        <f t="shared" ref="BB36" si="41">SUM(BB23,BB35)</f>
        <v>11509</v>
      </c>
      <c r="BC36" s="586">
        <f t="shared" si="40"/>
        <v>687</v>
      </c>
      <c r="BD36" s="586">
        <f t="shared" ref="BD36" si="42">SUM(BD23,BD35)</f>
        <v>289605</v>
      </c>
      <c r="BE36" s="586">
        <f t="shared" si="40"/>
        <v>1253</v>
      </c>
      <c r="BF36" s="589">
        <f t="shared" si="40"/>
        <v>877821</v>
      </c>
      <c r="BH36" s="491" t="s">
        <v>191</v>
      </c>
      <c r="BI36" s="590">
        <f t="shared" ref="BI36:CA36" si="43">SUM(BI23,BI35)</f>
        <v>971222</v>
      </c>
      <c r="BJ36" s="586">
        <f t="shared" si="43"/>
        <v>16673</v>
      </c>
      <c r="BK36" s="586">
        <f t="shared" si="43"/>
        <v>446583</v>
      </c>
      <c r="BL36" s="586">
        <f t="shared" si="43"/>
        <v>216528</v>
      </c>
      <c r="BM36" s="586">
        <f t="shared" si="43"/>
        <v>1651006</v>
      </c>
      <c r="BN36" s="586">
        <f t="shared" si="43"/>
        <v>1164</v>
      </c>
      <c r="BO36" s="586">
        <f t="shared" si="43"/>
        <v>194787</v>
      </c>
      <c r="BP36" s="586">
        <f t="shared" si="43"/>
        <v>31418</v>
      </c>
      <c r="BQ36" s="586">
        <f t="shared" si="43"/>
        <v>35692</v>
      </c>
      <c r="BR36" s="586">
        <f t="shared" ref="BR36:BS36" si="44">SUM(BR23,BR35)</f>
        <v>0</v>
      </c>
      <c r="BS36" s="586">
        <f t="shared" si="44"/>
        <v>0</v>
      </c>
      <c r="BT36" s="586">
        <f t="shared" si="43"/>
        <v>38</v>
      </c>
      <c r="BU36" s="586">
        <f t="shared" si="43"/>
        <v>38</v>
      </c>
      <c r="BV36" s="586">
        <f t="shared" si="43"/>
        <v>223637</v>
      </c>
      <c r="BW36" s="586">
        <f t="shared" ref="BW36" si="45">SUM(BW23,BW35)</f>
        <v>0</v>
      </c>
      <c r="BX36" s="586">
        <f t="shared" si="43"/>
        <v>74</v>
      </c>
      <c r="BY36" s="586">
        <f t="shared" ref="BY36" si="46">SUM(BY23,BY35)</f>
        <v>112736</v>
      </c>
      <c r="BZ36" s="586">
        <f t="shared" si="43"/>
        <v>97</v>
      </c>
      <c r="CA36" s="589">
        <f t="shared" si="43"/>
        <v>336544</v>
      </c>
      <c r="CC36" s="491" t="s">
        <v>191</v>
      </c>
      <c r="CD36" s="591" t="s">
        <v>434</v>
      </c>
      <c r="CE36" s="592" t="s">
        <v>434</v>
      </c>
      <c r="CF36" s="592" t="s">
        <v>434</v>
      </c>
      <c r="CG36" s="592" t="s">
        <v>434</v>
      </c>
      <c r="CH36" s="592" t="s">
        <v>434</v>
      </c>
      <c r="CI36" s="592" t="s">
        <v>434</v>
      </c>
      <c r="CJ36" s="592" t="s">
        <v>434</v>
      </c>
      <c r="CK36" s="593" t="s">
        <v>434</v>
      </c>
      <c r="CM36" s="491" t="s">
        <v>191</v>
      </c>
      <c r="CN36" s="592" t="s">
        <v>448</v>
      </c>
      <c r="CO36" s="592" t="s">
        <v>448</v>
      </c>
      <c r="CP36" s="592" t="s">
        <v>448</v>
      </c>
      <c r="CQ36" s="592" t="s">
        <v>448</v>
      </c>
      <c r="CR36" s="592" t="s">
        <v>448</v>
      </c>
      <c r="CS36" s="592" t="s">
        <v>448</v>
      </c>
      <c r="CT36" s="593" t="s">
        <v>448</v>
      </c>
      <c r="CV36" s="491" t="s">
        <v>191</v>
      </c>
      <c r="CW36" s="592" t="s">
        <v>448</v>
      </c>
      <c r="CX36" s="592" t="s">
        <v>448</v>
      </c>
      <c r="CY36" s="592" t="s">
        <v>448</v>
      </c>
      <c r="CZ36" s="592" t="s">
        <v>448</v>
      </c>
      <c r="DA36" s="592" t="s">
        <v>448</v>
      </c>
      <c r="DB36" s="592" t="s">
        <v>448</v>
      </c>
      <c r="DC36" s="593" t="s">
        <v>448</v>
      </c>
    </row>
    <row r="37" spans="2:107" s="526" customFormat="1" ht="24.75" customHeight="1" thickTop="1" thickBot="1" x14ac:dyDescent="0.2">
      <c r="B37" s="594" t="s">
        <v>192</v>
      </c>
      <c r="C37" s="595">
        <f>SUM(C8,C36)</f>
        <v>1257090</v>
      </c>
      <c r="D37" s="596">
        <f>SUM(D8,D36)</f>
        <v>2460633</v>
      </c>
      <c r="E37" s="596">
        <f>SUM(E8,E36)</f>
        <v>314026</v>
      </c>
      <c r="F37" s="596">
        <f>SUM(F8,F36)</f>
        <v>441659</v>
      </c>
      <c r="G37" s="597">
        <f t="shared" si="9"/>
        <v>24.98039122099452</v>
      </c>
      <c r="H37" s="597">
        <f t="shared" si="10"/>
        <v>17.948999302212073</v>
      </c>
      <c r="I37" s="598">
        <f>SUM(I8,I36)</f>
        <v>314026</v>
      </c>
      <c r="J37" s="596">
        <f>SUM(J8,J36)</f>
        <v>441659</v>
      </c>
      <c r="K37" s="597">
        <f t="shared" si="0"/>
        <v>24.98039122099452</v>
      </c>
      <c r="L37" s="597">
        <f t="shared" si="1"/>
        <v>17.948999302212073</v>
      </c>
      <c r="M37" s="599">
        <f>SUM(M8,M36)</f>
        <v>129982</v>
      </c>
      <c r="N37" s="596">
        <f>SUM(N8,N36)</f>
        <v>149158</v>
      </c>
      <c r="O37" s="597">
        <f t="shared" si="2"/>
        <v>10.339912019028073</v>
      </c>
      <c r="P37" s="600">
        <f t="shared" si="3"/>
        <v>6.0617735355089524</v>
      </c>
      <c r="R37" s="594" t="s">
        <v>192</v>
      </c>
      <c r="S37" s="601">
        <f t="shared" ref="S37:AK37" si="47">SUM(S8,S36)</f>
        <v>17054299</v>
      </c>
      <c r="T37" s="596">
        <f t="shared" si="47"/>
        <v>139898</v>
      </c>
      <c r="U37" s="596">
        <f t="shared" si="47"/>
        <v>7434962</v>
      </c>
      <c r="V37" s="596">
        <f t="shared" si="47"/>
        <v>3399449</v>
      </c>
      <c r="W37" s="596">
        <f t="shared" si="47"/>
        <v>28028608</v>
      </c>
      <c r="X37" s="596">
        <f t="shared" si="47"/>
        <v>4477</v>
      </c>
      <c r="Y37" s="596">
        <f t="shared" si="47"/>
        <v>4501549</v>
      </c>
      <c r="Z37" s="596">
        <f t="shared" si="47"/>
        <v>201659</v>
      </c>
      <c r="AA37" s="596">
        <f t="shared" si="47"/>
        <v>278495</v>
      </c>
      <c r="AB37" s="596">
        <f>SUM(AB8,AB36)</f>
        <v>8388</v>
      </c>
      <c r="AC37" s="596">
        <f>SUM(AC8,AC36)</f>
        <v>9530</v>
      </c>
      <c r="AD37" s="596">
        <f>SUM(AD8,AD36)</f>
        <v>1018</v>
      </c>
      <c r="AE37" s="596">
        <f>SUM(AE8,AE36)</f>
        <v>1018</v>
      </c>
      <c r="AF37" s="596">
        <f t="shared" si="47"/>
        <v>4158600</v>
      </c>
      <c r="AG37" s="596">
        <f t="shared" ref="AG37" si="48">SUM(AG8,AG36)</f>
        <v>74392</v>
      </c>
      <c r="AH37" s="596">
        <f t="shared" si="47"/>
        <v>4915</v>
      </c>
      <c r="AI37" s="596">
        <f t="shared" ref="AI37" si="49">SUM(AI8,AI36)</f>
        <v>2067937</v>
      </c>
      <c r="AJ37" s="596">
        <f t="shared" si="47"/>
        <v>10390</v>
      </c>
      <c r="AK37" s="602">
        <f t="shared" si="47"/>
        <v>6316234</v>
      </c>
      <c r="AM37" s="594" t="s">
        <v>192</v>
      </c>
      <c r="AN37" s="601">
        <f t="shared" ref="AN37:BF37" si="50">SUM(AN8,AN36)</f>
        <v>6182119</v>
      </c>
      <c r="AO37" s="596">
        <f t="shared" si="50"/>
        <v>49112</v>
      </c>
      <c r="AP37" s="596">
        <f t="shared" si="50"/>
        <v>2653007</v>
      </c>
      <c r="AQ37" s="596">
        <f t="shared" si="50"/>
        <v>1197587</v>
      </c>
      <c r="AR37" s="596">
        <f t="shared" si="50"/>
        <v>10081825</v>
      </c>
      <c r="AS37" s="596">
        <f t="shared" si="50"/>
        <v>4308</v>
      </c>
      <c r="AT37" s="596">
        <f t="shared" si="50"/>
        <v>1617182</v>
      </c>
      <c r="AU37" s="596">
        <f t="shared" si="50"/>
        <v>201659</v>
      </c>
      <c r="AV37" s="596">
        <f t="shared" si="50"/>
        <v>278495</v>
      </c>
      <c r="AW37" s="596">
        <f>SUM(AW8,AW36)</f>
        <v>8388</v>
      </c>
      <c r="AX37" s="596">
        <f>SUM(AX8,AX36)</f>
        <v>9530</v>
      </c>
      <c r="AY37" s="596">
        <f>SUM(AY8,AY36)</f>
        <v>1018</v>
      </c>
      <c r="AZ37" s="596">
        <f>SUM(AZ8,AZ36)</f>
        <v>1018</v>
      </c>
      <c r="BA37" s="596">
        <f t="shared" si="50"/>
        <v>1484454</v>
      </c>
      <c r="BB37" s="596">
        <f t="shared" ref="BB37" si="51">SUM(BB8,BB36)</f>
        <v>26462</v>
      </c>
      <c r="BC37" s="596">
        <f t="shared" si="50"/>
        <v>1735</v>
      </c>
      <c r="BD37" s="596">
        <f t="shared" ref="BD37" si="52">SUM(BD8,BD36)</f>
        <v>731116</v>
      </c>
      <c r="BE37" s="596">
        <f t="shared" si="50"/>
        <v>3748</v>
      </c>
      <c r="BF37" s="602">
        <f t="shared" si="50"/>
        <v>2247515</v>
      </c>
      <c r="BH37" s="594" t="s">
        <v>192</v>
      </c>
      <c r="BI37" s="601">
        <f t="shared" ref="BI37:CA37" si="53">SUM(BI8,BI36)</f>
        <v>2216968</v>
      </c>
      <c r="BJ37" s="596">
        <f t="shared" si="53"/>
        <v>16673</v>
      </c>
      <c r="BK37" s="596">
        <f t="shared" si="53"/>
        <v>985117</v>
      </c>
      <c r="BL37" s="596">
        <f t="shared" si="53"/>
        <v>442291</v>
      </c>
      <c r="BM37" s="596">
        <f t="shared" si="53"/>
        <v>3661049</v>
      </c>
      <c r="BN37" s="596">
        <f t="shared" si="53"/>
        <v>3153</v>
      </c>
      <c r="BO37" s="596">
        <f t="shared" si="53"/>
        <v>680951</v>
      </c>
      <c r="BP37" s="596">
        <f t="shared" si="53"/>
        <v>80328</v>
      </c>
      <c r="BQ37" s="596">
        <f t="shared" si="53"/>
        <v>90023</v>
      </c>
      <c r="BR37" s="596">
        <f t="shared" ref="BR37:BS37" si="54">SUM(BR8,BR36)</f>
        <v>0</v>
      </c>
      <c r="BS37" s="596">
        <f t="shared" si="54"/>
        <v>0</v>
      </c>
      <c r="BT37" s="596">
        <f t="shared" si="53"/>
        <v>109</v>
      </c>
      <c r="BU37" s="596">
        <f t="shared" si="53"/>
        <v>109</v>
      </c>
      <c r="BV37" s="596">
        <f t="shared" si="53"/>
        <v>565225</v>
      </c>
      <c r="BW37" s="596">
        <f t="shared" ref="BW37" si="55">SUM(BW8,BW36)</f>
        <v>0</v>
      </c>
      <c r="BX37" s="596">
        <f t="shared" si="53"/>
        <v>198</v>
      </c>
      <c r="BY37" s="596">
        <f t="shared" ref="BY37" si="56">SUM(BY8,BY36)</f>
        <v>266364</v>
      </c>
      <c r="BZ37" s="596">
        <f t="shared" si="53"/>
        <v>316</v>
      </c>
      <c r="CA37" s="602">
        <f t="shared" si="53"/>
        <v>832103</v>
      </c>
      <c r="CC37" s="594" t="s">
        <v>192</v>
      </c>
      <c r="CD37" s="603" t="s">
        <v>434</v>
      </c>
      <c r="CE37" s="604" t="s">
        <v>434</v>
      </c>
      <c r="CF37" s="604" t="s">
        <v>434</v>
      </c>
      <c r="CG37" s="604" t="s">
        <v>434</v>
      </c>
      <c r="CH37" s="604" t="s">
        <v>434</v>
      </c>
      <c r="CI37" s="604" t="s">
        <v>434</v>
      </c>
      <c r="CJ37" s="604" t="s">
        <v>434</v>
      </c>
      <c r="CK37" s="605" t="s">
        <v>434</v>
      </c>
      <c r="CM37" s="594" t="s">
        <v>192</v>
      </c>
      <c r="CN37" s="604" t="s">
        <v>448</v>
      </c>
      <c r="CO37" s="604" t="s">
        <v>448</v>
      </c>
      <c r="CP37" s="604" t="s">
        <v>448</v>
      </c>
      <c r="CQ37" s="604" t="s">
        <v>448</v>
      </c>
      <c r="CR37" s="604" t="s">
        <v>448</v>
      </c>
      <c r="CS37" s="604" t="s">
        <v>448</v>
      </c>
      <c r="CT37" s="605" t="s">
        <v>448</v>
      </c>
      <c r="CV37" s="594" t="s">
        <v>192</v>
      </c>
      <c r="CW37" s="604" t="s">
        <v>448</v>
      </c>
      <c r="CX37" s="604" t="s">
        <v>448</v>
      </c>
      <c r="CY37" s="604" t="s">
        <v>448</v>
      </c>
      <c r="CZ37" s="604" t="s">
        <v>448</v>
      </c>
      <c r="DA37" s="604" t="s">
        <v>448</v>
      </c>
      <c r="DB37" s="604" t="s">
        <v>448</v>
      </c>
      <c r="DC37" s="605" t="s">
        <v>448</v>
      </c>
    </row>
    <row r="38" spans="2:107" s="18" customFormat="1" ht="17.25" customHeight="1" x14ac:dyDescent="0.15"/>
    <row r="39" spans="2:107" ht="17.25" customHeight="1" x14ac:dyDescent="0.15">
      <c r="G39" s="91" t="s">
        <v>183</v>
      </c>
      <c r="H39" s="91" t="s">
        <v>183</v>
      </c>
      <c r="I39" s="91"/>
      <c r="J39" s="91"/>
      <c r="K39" s="91"/>
      <c r="L39" s="91"/>
      <c r="O39" s="91" t="s">
        <v>183</v>
      </c>
      <c r="P39" s="91" t="s">
        <v>183</v>
      </c>
      <c r="R39" s="91"/>
    </row>
  </sheetData>
  <mergeCells count="98">
    <mergeCell ref="Z3:AK4"/>
    <mergeCell ref="M3:P3"/>
    <mergeCell ref="M4:N4"/>
    <mergeCell ref="M5:M6"/>
    <mergeCell ref="N5:N6"/>
    <mergeCell ref="O4:P4"/>
    <mergeCell ref="O5:O6"/>
    <mergeCell ref="P5:P6"/>
    <mergeCell ref="Z5:Z6"/>
    <mergeCell ref="AA5:AA6"/>
    <mergeCell ref="AB5:AB6"/>
    <mergeCell ref="AC5:AC6"/>
    <mergeCell ref="AI6:AI7"/>
    <mergeCell ref="G4:H4"/>
    <mergeCell ref="G5:G6"/>
    <mergeCell ref="H5:H6"/>
    <mergeCell ref="C3:D4"/>
    <mergeCell ref="C5:C6"/>
    <mergeCell ref="D5:D6"/>
    <mergeCell ref="E3:H3"/>
    <mergeCell ref="E4:F4"/>
    <mergeCell ref="E5:E6"/>
    <mergeCell ref="F5:F6"/>
    <mergeCell ref="J5:J6"/>
    <mergeCell ref="S3:Y4"/>
    <mergeCell ref="S5:S6"/>
    <mergeCell ref="T5:T6"/>
    <mergeCell ref="U5:U6"/>
    <mergeCell ref="V5:V6"/>
    <mergeCell ref="W5:W6"/>
    <mergeCell ref="X5:X6"/>
    <mergeCell ref="Y5:Y6"/>
    <mergeCell ref="K5:K6"/>
    <mergeCell ref="L5:L6"/>
    <mergeCell ref="I3:L3"/>
    <mergeCell ref="I4:J4"/>
    <mergeCell ref="K4:L4"/>
    <mergeCell ref="I5:I6"/>
    <mergeCell ref="BI5:BI6"/>
    <mergeCell ref="CX3:DC4"/>
    <mergeCell ref="CX5:CZ6"/>
    <mergeCell ref="DA5:DC6"/>
    <mergeCell ref="CD3:CD6"/>
    <mergeCell ref="CE3:CE6"/>
    <mergeCell ref="CF5:CH6"/>
    <mergeCell ref="CI5:CK6"/>
    <mergeCell ref="CF3:CK4"/>
    <mergeCell ref="CN3:CN6"/>
    <mergeCell ref="CO3:CT4"/>
    <mergeCell ref="CO5:CQ6"/>
    <mergeCell ref="CR5:CT6"/>
    <mergeCell ref="CW3:CW6"/>
    <mergeCell ref="BR5:BR6"/>
    <mergeCell ref="BS5:BS6"/>
    <mergeCell ref="BY6:BY7"/>
    <mergeCell ref="AO5:AO6"/>
    <mergeCell ref="BP3:CA4"/>
    <mergeCell ref="AR5:AR6"/>
    <mergeCell ref="BU5:BU6"/>
    <mergeCell ref="BT5:BT6"/>
    <mergeCell ref="BJ5:BJ6"/>
    <mergeCell ref="BK5:BK6"/>
    <mergeCell ref="BA5:BF5"/>
    <mergeCell ref="BP5:BP6"/>
    <mergeCell ref="BQ5:BQ6"/>
    <mergeCell ref="BI3:BO4"/>
    <mergeCell ref="BN5:BN6"/>
    <mergeCell ref="BO5:BO6"/>
    <mergeCell ref="BM5:BM6"/>
    <mergeCell ref="BA6:BC6"/>
    <mergeCell ref="CM1:CT1"/>
    <mergeCell ref="BL5:BL6"/>
    <mergeCell ref="AS5:AS6"/>
    <mergeCell ref="AT5:AT6"/>
    <mergeCell ref="AU3:BF4"/>
    <mergeCell ref="AN3:AT4"/>
    <mergeCell ref="AP5:AP6"/>
    <mergeCell ref="AQ5:AQ6"/>
    <mergeCell ref="AW5:AW6"/>
    <mergeCell ref="AX5:AX6"/>
    <mergeCell ref="BD6:BD7"/>
    <mergeCell ref="BF6:BF7"/>
    <mergeCell ref="BV5:CA5"/>
    <mergeCell ref="BV6:BX6"/>
    <mergeCell ref="BZ6:BZ7"/>
    <mergeCell ref="CA6:CA7"/>
    <mergeCell ref="BE6:BE7"/>
    <mergeCell ref="AD5:AD6"/>
    <mergeCell ref="AE5:AE6"/>
    <mergeCell ref="AY5:AY6"/>
    <mergeCell ref="AZ5:AZ6"/>
    <mergeCell ref="AU5:AU6"/>
    <mergeCell ref="AV5:AV6"/>
    <mergeCell ref="AF5:AK5"/>
    <mergeCell ref="AF6:AH6"/>
    <mergeCell ref="AJ6:AJ7"/>
    <mergeCell ref="AK6:AK7"/>
    <mergeCell ref="AN5:AN6"/>
  </mergeCells>
  <phoneticPr fontId="2"/>
  <printOptions horizontalCentered="1" verticalCentered="1"/>
  <pageMargins left="0.55118110236220474" right="0.15748031496062992" top="0.19685039370078741" bottom="0.19685039370078741" header="0.51181102362204722" footer="0.51181102362204722"/>
  <pageSetup paperSize="9" scale="57" orientation="landscape" r:id="rId1"/>
  <headerFooter alignWithMargins="0">
    <oddFooter>&amp;C-  &amp;P+49  -</oddFooter>
  </headerFooter>
  <colBreaks count="5" manualBreakCount="5">
    <brk id="16" max="36" man="1"/>
    <brk id="37" max="36" man="1"/>
    <brk id="58" max="36" man="1"/>
    <brk id="79" max="36" man="1"/>
    <brk id="89" max="3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Z22"/>
  <sheetViews>
    <sheetView view="pageBreakPreview" zoomScale="60" zoomScaleNormal="100" workbookViewId="0">
      <selection activeCell="A7" sqref="A7"/>
    </sheetView>
  </sheetViews>
  <sheetFormatPr defaultColWidth="7.25" defaultRowHeight="33.75" customHeight="1" x14ac:dyDescent="0.3"/>
  <cols>
    <col min="1" max="26" width="3.625" style="60" customWidth="1"/>
    <col min="27" max="16384" width="7.25" style="60"/>
  </cols>
  <sheetData>
    <row r="1" spans="1:26" ht="35.1" customHeight="1" x14ac:dyDescent="0.3"/>
    <row r="2" spans="1:26" ht="35.1" customHeight="1" x14ac:dyDescent="0.3"/>
    <row r="3" spans="1:26" ht="35.1" customHeight="1" x14ac:dyDescent="0.3"/>
    <row r="4" spans="1:26" ht="35.1" customHeight="1" x14ac:dyDescent="0.3"/>
    <row r="5" spans="1:26" ht="35.1" customHeight="1" x14ac:dyDescent="0.3"/>
    <row r="6" spans="1:26" ht="35.1" customHeight="1" x14ac:dyDescent="0.3">
      <c r="A6" s="608" t="s">
        <v>762</v>
      </c>
      <c r="B6" s="608"/>
      <c r="C6" s="608"/>
      <c r="D6" s="608"/>
      <c r="E6" s="608"/>
      <c r="F6" s="608"/>
      <c r="G6" s="608"/>
      <c r="H6" s="608"/>
      <c r="I6" s="608"/>
      <c r="J6" s="608"/>
      <c r="K6" s="608"/>
      <c r="L6" s="608"/>
      <c r="M6" s="608"/>
      <c r="N6" s="608"/>
      <c r="O6" s="608"/>
      <c r="P6" s="608"/>
      <c r="Q6" s="608"/>
      <c r="R6" s="608"/>
      <c r="S6" s="608"/>
      <c r="T6" s="608"/>
      <c r="U6" s="608"/>
      <c r="V6" s="608"/>
      <c r="W6" s="608"/>
      <c r="X6" s="608"/>
      <c r="Y6" s="608"/>
      <c r="Z6" s="608"/>
    </row>
    <row r="7" spans="1:26" ht="35.1" customHeight="1" x14ac:dyDescent="0.3"/>
    <row r="8" spans="1:26" ht="35.1" customHeight="1" x14ac:dyDescent="0.3"/>
    <row r="9" spans="1:26" ht="35.1" customHeight="1" x14ac:dyDescent="0.3"/>
    <row r="10" spans="1:26" ht="35.1" customHeight="1" x14ac:dyDescent="0.3"/>
    <row r="11" spans="1:26" ht="35.1" customHeight="1" x14ac:dyDescent="0.3"/>
    <row r="12" spans="1:26" ht="35.1" customHeight="1" x14ac:dyDescent="0.3"/>
    <row r="13" spans="1:26" ht="35.1" customHeight="1" x14ac:dyDescent="0.3"/>
    <row r="14" spans="1:26" ht="35.1" customHeight="1" x14ac:dyDescent="0.3"/>
    <row r="15" spans="1:26" ht="35.1" customHeight="1" x14ac:dyDescent="0.3"/>
    <row r="16" spans="1:26" ht="35.1" customHeight="1" x14ac:dyDescent="0.3"/>
    <row r="17" ht="35.1" customHeight="1" x14ac:dyDescent="0.3"/>
    <row r="18" ht="35.1" customHeight="1" x14ac:dyDescent="0.3"/>
    <row r="19" ht="35.1" customHeight="1" x14ac:dyDescent="0.3"/>
    <row r="20" ht="35.1" customHeight="1" x14ac:dyDescent="0.3"/>
    <row r="21" ht="35.1" customHeight="1" x14ac:dyDescent="0.3"/>
    <row r="22" ht="35.1" customHeight="1" x14ac:dyDescent="0.3"/>
  </sheetData>
  <mergeCells count="1">
    <mergeCell ref="A6:Z6"/>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表紙</vt:lpstr>
      <vt:lpstr>目次</vt:lpstr>
      <vt:lpstr>①</vt:lpstr>
      <vt:lpstr>第一表～第四表</vt:lpstr>
      <vt:lpstr>第五表～第十三表</vt:lpstr>
      <vt:lpstr>第十四表～第十五表</vt:lpstr>
      <vt:lpstr>②</vt:lpstr>
      <vt:lpstr>国民健康保険税（料）</vt:lpstr>
      <vt:lpstr>③</vt:lpstr>
      <vt:lpstr>概要</vt:lpstr>
      <vt:lpstr>'国民健康保険税（料）'!Print_Area</vt:lpstr>
      <vt:lpstr>'第一表～第四表'!Print_Area</vt:lpstr>
      <vt:lpstr>'第五表～第十三表'!Print_Area</vt:lpstr>
      <vt:lpstr>'第十四表～第十五表'!Print_Area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上西　隼太</cp:lastModifiedBy>
  <cp:lastPrinted>2026-03-17T06:43:14Z</cp:lastPrinted>
  <dcterms:created xsi:type="dcterms:W3CDTF">2006-01-19T04:13:37Z</dcterms:created>
  <dcterms:modified xsi:type="dcterms:W3CDTF">2026-03-23T06:15:44Z</dcterms:modified>
</cp:coreProperties>
</file>