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６年度決算\02 ①３月公表分【㉙～新規】\07 最終版【HP公開用】\"/>
    </mc:Choice>
  </mc:AlternateContent>
  <xr:revisionPtr revIDLastSave="0" documentId="13_ncr:1_{8E9F6352-2A0A-46E4-A1C6-9FB01BD5EEF6}" xr6:coauthVersionLast="47" xr6:coauthVersionMax="47" xr10:uidLastSave="{00000000-0000-0000-0000-000000000000}"/>
  <bookViews>
    <workbookView xWindow="-120" yWindow="-120" windowWidth="29040" windowHeight="15720" firstSheet="9" activeTab="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<sst xmlns="http://schemas.openxmlformats.org/spreadsheetml/2006/main" count="1203" uniqueCount="626">
  <si>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</si>
  <si>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</si>
  <si>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</si>
  <si>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</si>
  <si>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</si>
  <si>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</si>
  <si>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</si>
  <si>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</si>
  <si>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</si>
  <si>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</si>
  <si>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</si>
  <si>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</si>
  <si>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</si>
  <si>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</si>
  <si>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</si>
  <si>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</si>
  <si>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</si>
  <si>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</si>
  <si>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</si>
  <si>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</si>
  <si>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</si>
  <si>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</si>
  <si>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</si>
  <si>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</si>
  <si>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</si>
  <si>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</si>
  <si>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</si>
  <si>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</si>
  <si>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</si>
  <si>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</si>
  <si>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</si>
  <si>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</si>
  <si>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</si>
  <si>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</si>
  <si>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</si>
  <si>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</si>
  <si>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</si>
  <si>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</si>
  <si>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</si>
  <si>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</si>
  <si>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</si>
  <si>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</si>
  <si>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</si>
  <si>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</si>
  <si>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</si>
  <si>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</si>
  <si>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</si>
  <si>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</si>
  <si>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</si>
  <si>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</si>
  <si>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</si>
  <si>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</si>
  <si>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</si>
  <si>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</si>
  <si>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</si>
  <si>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</si>
  <si>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</si>
  <si>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</si>
  <si>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</si>
  <si>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</si>
  <si>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</si>
  <si>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</si>
  <si>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</si>
  <si>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</si>
  <si>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</si>
  <si>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</si>
  <si>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</si>
  <si>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</si>
  <si>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</si>
  <si>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</si>
  <si>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</si>
  <si>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</si>
  <si>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</si>
  <si>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</si>
  <si>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</si>
  <si>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</si>
  <si>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</si>
  <si>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</si>
  <si>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</si>
  <si>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</si>
  <si>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</si>
  <si>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</si>
  <si>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</si>
  <si>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</si>
  <si>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</si>
  <si>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</si>
  <si>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</si>
  <si>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</si>
  <si>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</si>
  <si>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</si>
  <si>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</si>
  <si>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</si>
  <si>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</si>
  <si>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</si>
  <si>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南山城村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</si>
  <si>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</si>
  <si>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</si>
  <si>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</si>
  <si>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</si>
  <si>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</si>
  <si>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</si>
  <si>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</si>
  <si>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</si>
  <si>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</si>
  <si>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</si>
  <si>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</si>
  <si>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</si>
  <si>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</si>
  <si>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</si>
  <si>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</si>
  <si>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</si>
  <si>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</si>
  <si>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</si>
  <si>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</si>
  <si>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</si>
  <si>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</si>
  <si>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</si>
  <si>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</si>
  <si>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</si>
  <si>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</si>
  <si>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</si>
  <si>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</si>
  <si>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</si>
  <si>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</si>
  <si>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</si>
  <si>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</si>
  <si>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</si>
  <si>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</si>
  <si>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</si>
  <si>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</si>
  <si>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</si>
  <si>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</si>
  <si>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</si>
  <si>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</si>
  <si>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</si>
  <si>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</si>
  <si>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</si>
  <si>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</si>
  <si>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</si>
  <si>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</si>
  <si>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</si>
  <si>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</si>
  <si>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</si>
  <si>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</si>
  <si>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</si>
  <si>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</si>
  <si>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</si>
  <si>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</si>
  <si>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</si>
  <si>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</si>
  <si>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</si>
  <si>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</si>
  <si>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</si>
  <si>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</si>
  <si>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</si>
  <si>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</si>
  <si>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</si>
  <si>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</si>
  <si>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</si>
  <si>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</si>
  <si>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</si>
  <si>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</si>
  <si>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</si>
  <si>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</si>
  <si>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</si>
  <si>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</si>
  <si>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</si>
  <si>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</si>
  <si>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</si>
  <si>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</si>
  <si>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</si>
  <si>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</si>
  <si>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</si>
  <si>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</si>
  <si>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</si>
  <si>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</si>
  <si>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</si>
  <si>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</si>
  <si>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</si>
  <si>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</si>
  <si>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</si>
  <si>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</si>
  <si>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</si>
  <si>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</si>
  <si>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</si>
  <si>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</si>
  <si>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</si>
  <si>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</si>
  <si>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</si>
  <si>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</si>
  <si>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</si>
  <si>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</si>
  <si>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</si>
  <si>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</si>
  <si>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</si>
  <si>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</si>
  <si>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</si>
  <si>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</si>
  <si>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</si>
  <si>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</si>
  <si>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</si>
  <si>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</si>
  <si>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</si>
  <si>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京都府南山城村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</si>
  <si>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</si>
  <si>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</si>
  <si>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</si>
  <si>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</si>
  <si>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</si>
  <si>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</si>
  <si>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</si>
  <si>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</si>
  <si>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</si>
  <si>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</si>
  <si>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</si>
  <si>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</si>
  <si>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</si>
  <si>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</si>
  <si>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</si>
  <si>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</si>
  <si>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</si>
  <si>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</si>
  <si>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</si>
  <si>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</si>
  <si>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</si>
  <si>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</si>
  <si>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</si>
  <si>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</si>
  <si>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</si>
  <si>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</si>
  <si>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</si>
  <si>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</si>
  <si>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</si>
  <si>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</si>
  <si>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</si>
  <si>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</si>
  <si>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</si>
  <si>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</si>
  <si>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</si>
  <si>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</si>
  <si>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</si>
  <si>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</si>
  <si>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</si>
  <si>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</si>
  <si>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</si>
  <si>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</si>
  <si>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</si>
  <si>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</si>
  <si>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</si>
  <si>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</si>
  <si>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</si>
  <si>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</si>
  <si>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</si>
  <si>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</si>
  <si>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</si>
  <si>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</si>
  <si>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</si>
  <si>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</si>
  <si>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</si>
  <si>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</si>
  <si>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</si>
  <si>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</si>
  <si>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</si>
  <si>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</si>
  <si>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</si>
  <si>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</si>
  <si>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</si>
  <si>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</si>
  <si>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</si>
  <si>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</si>
  <si>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</si>
  <si>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</si>
  <si>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</si>
  <si>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</si>
  <si>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</si>
  <si>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</si>
  <si>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</si>
  <si>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</si>
  <si>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</si>
  <si>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</si>
  <si>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</si>
  <si>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</si>
  <si>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</si>
  <si>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</si>
  <si>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</si>
  <si>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</si>
  <si>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</si>
  <si>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</si>
  <si>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</si>
  <si>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</si>
  <si>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</si>
  <si>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</si>
  <si>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</si>
  <si>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</si>
  <si>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</si>
  <si>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</si>
  <si>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</si>
  <si>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</si>
  <si>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</si>
  <si>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</si>
  <si>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</si>
  <si>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</si>
  <si>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</si>
  <si>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</si>
  <si>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</si>
  <si>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</si>
  <si>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</si>
  <si>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</si>
  <si>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</si>
  <si>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</si>
  <si>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</si>
  <si>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</si>
  <si>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</si>
  <si>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</si>
  <si>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</si>
  <si>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</si>
  <si>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</si>
  <si>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</si>
  <si>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</si>
  <si>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</si>
  <si>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</si>
  <si>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</si>
  <si>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</si>
  <si>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</si>
  <si>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</si>
  <si>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</si>
  <si>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</si>
  <si>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</si>
  <si>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</si>
  <si>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</si>
  <si>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</si>
  <si>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</si>
  <si>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</si>
  <si>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</si>
  <si>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</si>
  <si>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</si>
  <si>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</si>
  <si>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</si>
  <si>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</si>
  <si>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</si>
  <si>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</si>
  <si>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</si>
  <si>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</si>
  <si>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</si>
  <si>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</si>
  <si>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</si>
  <si>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</si>
  <si>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</si>
  <si>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</si>
  <si>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</si>
  <si>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</si>
  <si>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</si>
  <si>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</si>
  <si>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</si>
  <si>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京都府南山城村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</si>
  <si>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</si>
  <si>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</si>
  <si>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</si>
  <si>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</si>
  <si>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</si>
  <si>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</si>
  <si>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</si>
  <si>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</si>
  <si>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</si>
  <si>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</si>
  <si>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</si>
  <si>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</si>
  <si>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</si>
  <si>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</si>
  <si>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</si>
  <si>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</si>
  <si>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</si>
  <si>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</si>
  <si>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</si>
  <si>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</si>
  <si>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</si>
  <si>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</si>
  <si>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</si>
  <si>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</si>
  <si>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</si>
  <si>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</si>
  <si>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</si>
  <si>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</si>
  <si>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</si>
  <si>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</si>
  <si>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</si>
  <si>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</si>
  <si>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</si>
  <si>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</si>
  <si>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</si>
  <si>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介護保険特別会計（サービス事業勘定）</t>
    <phoneticPr fontId="5"/>
  </si>
  <si>
    <t>後期高齢者医療特別会計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</si>
  <si>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</si>
  <si>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</si>
  <si>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</si>
  <si>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</si>
  <si>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</si>
  <si>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</si>
  <si>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</si>
  <si>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</si>
  <si>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</si>
  <si>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</si>
  <si>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</si>
  <si>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</si>
  <si>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</si>
  <si>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</si>
  <si>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</si>
  <si>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</si>
  <si>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</si>
  <si>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</si>
  <si>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</si>
  <si>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</si>
  <si>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</si>
  <si>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</si>
  <si>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</si>
  <si>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</si>
  <si>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</si>
  <si>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</si>
  <si>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</si>
  <si>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</si>
  <si>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</si>
  <si>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</si>
  <si>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</si>
  <si>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</si>
  <si>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</si>
  <si>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</si>
  <si>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</si>
  <si>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</si>
  <si>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</si>
  <si>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</si>
  <si>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</si>
  <si>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</si>
  <si>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</si>
  <si>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</si>
  <si>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</si>
  <si>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</si>
  <si>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</si>
  <si>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</si>
  <si>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</si>
  <si>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</si>
  <si>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</si>
  <si>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</si>
  <si>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</si>
  <si>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</si>
  <si>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</si>
  <si>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</si>
  <si>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</si>
  <si>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</si>
  <si>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</si>
  <si>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</si>
  <si>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</si>
  <si>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</si>
  <si>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</si>
  <si>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</si>
  <si>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</si>
  <si>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</si>
  <si>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</si>
  <si>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</si>
  <si>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</si>
  <si>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</si>
  <si>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</si>
  <si>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</si>
  <si>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</si>
  <si>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</si>
  <si>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</si>
  <si>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</si>
  <si>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</si>
  <si>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</si>
  <si>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</si>
  <si>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</si>
  <si>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</si>
  <si>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</si>
  <si>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</si>
  <si>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</si>
  <si>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</si>
  <si>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</si>
  <si>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</si>
  <si>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</si>
  <si>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</si>
  <si>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</si>
  <si>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</si>
  <si>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</si>
  <si>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</si>
  <si>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</si>
  <si>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</si>
  <si>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</si>
  <si>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</si>
  <si>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</si>
  <si>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</si>
  <si>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</si>
  <si>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</si>
  <si>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</si>
  <si>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</si>
  <si>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</si>
  <si>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</si>
  <si>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</si>
  <si>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</si>
  <si>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</si>
  <si>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</si>
  <si>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</si>
  <si>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</si>
  <si>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</si>
  <si>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</si>
  <si>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</si>
  <si>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</si>
  <si>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</si>
  <si>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</si>
  <si>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</si>
  <si>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</si>
  <si>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</si>
  <si>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</si>
  <si>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</si>
  <si>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</si>
  <si>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</si>
  <si>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</si>
  <si>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</si>
  <si>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</si>
  <si>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</si>
  <si>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</si>
  <si>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</si>
  <si>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</si>
  <si>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</si>
  <si>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</si>
  <si>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</si>
  <si>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</si>
  <si>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</si>
  <si>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</si>
  <si>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</si>
  <si>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</si>
  <si>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1.52</t>
  </si>
  <si>
    <t>▲ 2.99</t>
  </si>
  <si>
    <t>▲ 6.86</t>
  </si>
  <si>
    <t>国民健康保険特別会計</t>
  </si>
  <si>
    <t>介護保険特別会計（保険事業勘定）</t>
  </si>
  <si>
    <t>一般会計</t>
  </si>
  <si>
    <t>簡易水道事業会計</t>
  </si>
  <si>
    <t>介護保険特別会計（サービス事業勘定）</t>
  </si>
  <si>
    <t>後期高齢者医療特別会計</t>
  </si>
  <si>
    <t>その他会計（赤字）</t>
  </si>
  <si>
    <t>その他会計（黒字）</t>
  </si>
  <si>
    <t>R02</t>
    <phoneticPr fontId="5"/>
  </si>
  <si>
    <t>R03</t>
    <phoneticPr fontId="5"/>
  </si>
  <si>
    <t>R04</t>
    <phoneticPr fontId="5"/>
  </si>
  <si>
    <t>R05</t>
    <phoneticPr fontId="5"/>
  </si>
  <si>
    <t>R06</t>
    <phoneticPr fontId="5"/>
  </si>
  <si>
    <t>3,669</t>
  </si>
  <si>
    <t>3,617</t>
  </si>
  <si>
    <t>52</t>
  </si>
  <si>
    <t>419</t>
  </si>
  <si>
    <t>372</t>
  </si>
  <si>
    <t>47</t>
  </si>
  <si>
    <t>488</t>
  </si>
  <si>
    <t>451</t>
  </si>
  <si>
    <t>37</t>
  </si>
  <si>
    <t>10</t>
  </si>
  <si>
    <t>5</t>
  </si>
  <si>
    <t>79</t>
  </si>
  <si>
    <t>76</t>
  </si>
  <si>
    <t>3</t>
  </si>
  <si>
    <t>776</t>
  </si>
  <si>
    <t>687</t>
  </si>
  <si>
    <t>9,938</t>
  </si>
  <si>
    <t/>
  </si>
  <si>
    <t>5,616</t>
  </si>
  <si>
    <t>68</t>
  </si>
  <si>
    <t>国民健康保険山城病院組合（病院事業会計）</t>
  </si>
  <si>
    <t>国民健康保険山城病院組合（介護老人保健施設事業会計）</t>
  </si>
  <si>
    <t>京都府市町村職員退職手当組合</t>
  </si>
  <si>
    <t>京都府市町村議会議員公務災害補償等組合</t>
  </si>
  <si>
    <t>相楽中部消防組合</t>
  </si>
  <si>
    <t>相楽広域行政組合</t>
  </si>
  <si>
    <t>京都府自治会館管理組合</t>
  </si>
  <si>
    <t>京都府後期高齢者医療広域連合（一般会計）</t>
  </si>
  <si>
    <t>京都府後期高齢者医療広域連合（後期高齢者医療特別会計）</t>
  </si>
  <si>
    <t>相楽東部広域連合</t>
  </si>
  <si>
    <t>京都地方税機構</t>
  </si>
  <si>
    <t>8,459</t>
  </si>
  <si>
    <t>9,092</t>
  </si>
  <si>
    <t>1,277</t>
  </si>
  <si>
    <t>2,802</t>
  </si>
  <si>
    <t>34</t>
  </si>
  <si>
    <t>478</t>
  </si>
  <si>
    <t>491</t>
  </si>
  <si>
    <t>531</t>
  </si>
  <si>
    <t>25</t>
  </si>
  <si>
    <t>4,064</t>
  </si>
  <si>
    <t>3,765</t>
  </si>
  <si>
    <t>299</t>
  </si>
  <si>
    <t>1</t>
  </si>
  <si>
    <t>2</t>
  </si>
  <si>
    <t>1,549</t>
  </si>
  <si>
    <t>1,504</t>
  </si>
  <si>
    <t>45</t>
  </si>
  <si>
    <t>2,222</t>
  </si>
  <si>
    <t>323</t>
  </si>
  <si>
    <t>291</t>
  </si>
  <si>
    <t>32</t>
  </si>
  <si>
    <t>8</t>
  </si>
  <si>
    <t>98</t>
  </si>
  <si>
    <t>96</t>
  </si>
  <si>
    <t>1,731</t>
  </si>
  <si>
    <t>1,681</t>
  </si>
  <si>
    <t>50</t>
  </si>
  <si>
    <t>516</t>
  </si>
  <si>
    <t>431,888</t>
  </si>
  <si>
    <t>423,822</t>
  </si>
  <si>
    <t>8,066</t>
  </si>
  <si>
    <t>87</t>
  </si>
  <si>
    <t>952</t>
  </si>
  <si>
    <t>883</t>
  </si>
  <si>
    <t>12</t>
  </si>
  <si>
    <t>60</t>
  </si>
  <si>
    <t>21</t>
  </si>
  <si>
    <t>2,645</t>
  </si>
  <si>
    <t>2,643</t>
  </si>
  <si>
    <t>南山城</t>
    <phoneticPr fontId="2"/>
  </si>
  <si>
    <t>23</t>
  </si>
  <si>
    <t>120</t>
  </si>
  <si>
    <t>30</t>
  </si>
  <si>
    <t>簡易水道事業会計</t>
    <rPh sb="4" eb="6">
      <t>ジギョウ</t>
    </rPh>
    <phoneticPr fontId="2"/>
  </si>
  <si>
    <t>-</t>
    <phoneticPr fontId="2"/>
  </si>
  <si>
    <t>南山城村庁舎等整備基金</t>
    <rPh sb="0" eb="4">
      <t>ミナミヤマシロムラ</t>
    </rPh>
    <rPh sb="4" eb="6">
      <t>チョウシャ</t>
    </rPh>
    <rPh sb="6" eb="7">
      <t>ナド</t>
    </rPh>
    <rPh sb="7" eb="9">
      <t>セイビ</t>
    </rPh>
    <rPh sb="9" eb="11">
      <t>キキン</t>
    </rPh>
    <phoneticPr fontId="5"/>
  </si>
  <si>
    <t>ふるさと南山城村応援基金</t>
    <rPh sb="4" eb="8">
      <t>ミナミヤマシロムラ</t>
    </rPh>
    <rPh sb="8" eb="10">
      <t>オウエン</t>
    </rPh>
    <rPh sb="10" eb="12">
      <t>キキン</t>
    </rPh>
    <phoneticPr fontId="2"/>
  </si>
  <si>
    <t>電源立地地域対策交付金基金</t>
    <rPh sb="0" eb="2">
      <t>デンゲン</t>
    </rPh>
    <rPh sb="2" eb="4">
      <t>リッチ</t>
    </rPh>
    <rPh sb="4" eb="6">
      <t>チイキ</t>
    </rPh>
    <rPh sb="6" eb="8">
      <t>タイサク</t>
    </rPh>
    <rPh sb="8" eb="11">
      <t>コウフキン</t>
    </rPh>
    <rPh sb="11" eb="13">
      <t>キキン</t>
    </rPh>
    <phoneticPr fontId="2"/>
  </si>
  <si>
    <t>文化振興基金</t>
    <rPh sb="0" eb="2">
      <t>ブンカ</t>
    </rPh>
    <rPh sb="2" eb="4">
      <t>シンコウ</t>
    </rPh>
    <rPh sb="4" eb="6">
      <t>キキン</t>
    </rPh>
    <phoneticPr fontId="2"/>
  </si>
  <si>
    <t>中山間ふるさと・水と土保全基金</t>
    <rPh sb="0" eb="3">
      <t>チュウサンカン</t>
    </rPh>
    <rPh sb="8" eb="9">
      <t>ミズ</t>
    </rPh>
    <rPh sb="10" eb="11">
      <t>ツチ</t>
    </rPh>
    <rPh sb="11" eb="13">
      <t>ホゼン</t>
    </rPh>
    <rPh sb="13" eb="15">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</si>
</sst>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362690</c:v>
                </c:pt>
                <c:pt idx="2">
                  <c:v>296093</c:v>
                </c:pt>
                <c:pt idx="3">
                  <c:v>308655</c:v>
                </c:pt>
                <c:pt idx="4">
                  <c:v>325476</c:v>
                </c:pt>
              </c:numCache>
            </c:numRef>
          </c:val>
          <c:smooth val="0"/>
          <c:extLst>
            <c:ext xmlns:c16="http://schemas.microsoft.com/office/drawing/2014/chart" uri="{C3380CC4-5D6E-409C-BE32-E72D297353CC}">
              <c16:uniqueId val="{00000000-9FB2-4D6D-B40F-3D3826FFB6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75154</c:v>
                </c:pt>
                <c:pt idx="1">
                  <c:v>113989</c:v>
                </c:pt>
                <c:pt idx="2">
                  <c:v>108116</c:v>
                </c:pt>
                <c:pt idx="3">
                  <c:v>120409</c:v>
                </c:pt>
                <c:pt idx="4">
                  <c:v>214166</c:v>
                </c:pt>
              </c:numCache>
            </c:numRef>
          </c:val>
          <c:smooth val="0"/>
          <c:extLst>
            <c:ext xmlns:c16="http://schemas.microsoft.com/office/drawing/2014/chart" uri="{C3380CC4-5D6E-409C-BE32-E72D297353CC}">
              <c16:uniqueId val="{00000001-9FB2-4D6D-B40F-3D3826FFB6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3.03</c:v>
                </c:pt>
                <c:pt idx="1">
                  <c:v>3.5</c:v>
                </c:pt>
                <c:pt idx="2">
                  <c:v>0.6</c:v>
                </c:pt>
                <c:pt idx="3">
                  <c:v>1.38</c:v>
                </c:pt>
                <c:pt idx="4">
                  <c:v>1.27</c:v>
                </c:pt>
              </c:numCache>
            </c:numRef>
          </c:val>
          <c:extLst>
            <c:ext xmlns:c16="http://schemas.microsoft.com/office/drawing/2014/chart" uri="{C3380CC4-5D6E-409C-BE32-E72D297353CC}">
              <c16:uniqueId val="{00000000-0D53-4F08-9971-2460DC2F97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29.02</c:v>
                </c:pt>
                <c:pt idx="1">
                  <c:v>32.299999999999997</c:v>
                </c:pt>
                <c:pt idx="2">
                  <c:v>35.33</c:v>
                </c:pt>
                <c:pt idx="3">
                  <c:v>34.32</c:v>
                </c:pt>
                <c:pt idx="4">
                  <c:v>26.87</c:v>
                </c:pt>
              </c:numCache>
            </c:numRef>
          </c:val>
          <c:extLst>
            <c:ext xmlns:c16="http://schemas.microsoft.com/office/drawing/2014/chart" uri="{C3380CC4-5D6E-409C-BE32-E72D297353CC}">
              <c16:uniqueId val="{00000001-0D53-4F08-9971-2460DC2F97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-1.52</c:v>
                </c:pt>
                <c:pt idx="1">
                  <c:v>6.09</c:v>
                </c:pt>
                <c:pt idx="2">
                  <c:v>-2.99</c:v>
                </c:pt>
                <c:pt idx="3">
                  <c:v>0.27</c:v>
                </c:pt>
                <c:pt idx="4">
                  <c:v>-6.86</c:v>
                </c:pt>
              </c:numCache>
            </c:numRef>
          </c:val>
          <c:smooth val="0"/>
          <c:extLst>
            <c:ext xmlns:c16="http://schemas.microsoft.com/office/drawing/2014/chart" uri="{C3380CC4-5D6E-409C-BE32-E72D297353CC}">
              <c16:uniqueId val="{00000002-0D53-4F08-9971-2460DC2F97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0.55000000000000004</c:v>
                </c:pt>
                <c:pt idx="2">
                  <c:v>#N/A</c:v>
                </c:pt>
                <c:pt idx="3">
                  <c:v>0.04</c:v>
                </c:pt>
                <c:pt idx="4">
                  <c:v>#N/A</c:v>
                </c:pt>
                <c:pt idx="5">
                  <c:v>0.05</c:v>
                </c:pt>
                <c:pt idx="6">
                  <c:v>#N/A</c:v>
                </c:pt>
                <c:pt idx="7">
                  <c:v>1.5</c:v>
                </c:pt>
                <c:pt idx="8">
                  <c:v>0</c:v>
                </c:pt>
                <c:pt idx="9">
                  <c:v>0</c:v>
                </c:pt>
              </c:numCache>
            </c:numRef>
          </c:val>
          <c:extLst>
            <c:ext xmlns:c16="http://schemas.microsoft.com/office/drawing/2014/chart" uri="{C3380CC4-5D6E-409C-BE32-E72D297353CC}">
              <c16:uniqueId val="{00000000-8F5C-455D-A0D5-7A55890B79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F5C-455D-A0D5-7A55890B79F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F5C-455D-A0D5-7A55890B79F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F5C-455D-A0D5-7A55890B79F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0.14000000000000001</c:v>
                </c:pt>
                <c:pt idx="4">
                  <c:v>#N/A</c:v>
                </c:pt>
                <c:pt idx="5">
                  <c:v>0.12</c:v>
                </c:pt>
                <c:pt idx="6">
                  <c:v>#N/A</c:v>
                </c:pt>
                <c:pt idx="7">
                  <c:v>0.11</c:v>
                </c:pt>
                <c:pt idx="8">
                  <c:v>#N/A</c:v>
                </c:pt>
                <c:pt idx="9">
                  <c:v>0.13</c:v>
                </c:pt>
              </c:numCache>
            </c:numRef>
          </c:val>
          <c:extLst>
            <c:ext xmlns:c16="http://schemas.microsoft.com/office/drawing/2014/chart" uri="{C3380CC4-5D6E-409C-BE32-E72D297353CC}">
              <c16:uniqueId val="{00000004-8F5C-455D-A0D5-7A55890B79FB}"/>
            </c:ext>
          </c:extLst>
        </c:ser>
        <c:ser>
          <c:idx val="5"/>
          <c:order val="5"/>
          <c:tx>
            <c:strRef>
              <c:f>データシート!$A$32</c:f>
              <c:strCache>
                <c:ptCount val="1"/>
                <c:pt idx="0">
                  <c:v>介護保険特別会計（サービス事業勘定）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0.14000000000000001</c:v>
                </c:pt>
                <c:pt idx="2">
                  <c:v>#N/A</c:v>
                </c:pt>
                <c:pt idx="3">
                  <c:v>0.2</c:v>
                </c:pt>
                <c:pt idx="4">
                  <c:v>#N/A</c:v>
                </c:pt>
                <c:pt idx="5">
                  <c:v>0.14000000000000001</c:v>
                </c:pt>
                <c:pt idx="6">
                  <c:v>#N/A</c:v>
                </c:pt>
                <c:pt idx="7">
                  <c:v>0.22</c:v>
                </c:pt>
                <c:pt idx="8">
                  <c:v>#N/A</c:v>
                </c:pt>
                <c:pt idx="9">
                  <c:v>0.27</c:v>
                </c:pt>
              </c:numCache>
            </c:numRef>
          </c:val>
          <c:extLst>
            <c:ext xmlns:c16="http://schemas.microsoft.com/office/drawing/2014/chart" uri="{C3380CC4-5D6E-409C-BE32-E72D297353CC}">
              <c16:uniqueId val="{00000005-8F5C-455D-A0D5-7A55890B79FB}"/>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0.63</c:v>
                </c:pt>
              </c:numCache>
            </c:numRef>
          </c:val>
          <c:extLst>
            <c:ext xmlns:c16="http://schemas.microsoft.com/office/drawing/2014/chart" uri="{C3380CC4-5D6E-409C-BE32-E72D297353CC}">
              <c16:uniqueId val="{00000006-8F5C-455D-A0D5-7A55890B79F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2.76</c:v>
                </c:pt>
                <c:pt idx="2">
                  <c:v>#N/A</c:v>
                </c:pt>
                <c:pt idx="3">
                  <c:v>3.5</c:v>
                </c:pt>
                <c:pt idx="4">
                  <c:v>#N/A</c:v>
                </c:pt>
                <c:pt idx="5">
                  <c:v>0.6</c:v>
                </c:pt>
                <c:pt idx="6">
                  <c:v>#N/A</c:v>
                </c:pt>
                <c:pt idx="7">
                  <c:v>1.37</c:v>
                </c:pt>
                <c:pt idx="8">
                  <c:v>#N/A</c:v>
                </c:pt>
                <c:pt idx="9">
                  <c:v>1.26</c:v>
                </c:pt>
              </c:numCache>
            </c:numRef>
          </c:val>
          <c:extLst>
            <c:ext xmlns:c16="http://schemas.microsoft.com/office/drawing/2014/chart" uri="{C3380CC4-5D6E-409C-BE32-E72D297353CC}">
              <c16:uniqueId val="{00000007-8F5C-455D-A0D5-7A55890B79FB}"/>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c:v>
                </c:pt>
                <c:pt idx="2">
                  <c:v>#N/A</c:v>
                </c:pt>
                <c:pt idx="3">
                  <c:v>2.2599999999999998</c:v>
                </c:pt>
                <c:pt idx="4">
                  <c:v>#N/A</c:v>
                </c:pt>
                <c:pt idx="5">
                  <c:v>2.35</c:v>
                </c:pt>
                <c:pt idx="6">
                  <c:v>#N/A</c:v>
                </c:pt>
                <c:pt idx="7">
                  <c:v>1.58</c:v>
                </c:pt>
                <c:pt idx="8">
                  <c:v>#N/A</c:v>
                </c:pt>
                <c:pt idx="9">
                  <c:v>1.9</c:v>
                </c:pt>
              </c:numCache>
            </c:numRef>
          </c:val>
          <c:extLst>
            <c:ext xmlns:c16="http://schemas.microsoft.com/office/drawing/2014/chart" uri="{C3380CC4-5D6E-409C-BE32-E72D297353CC}">
              <c16:uniqueId val="{00000008-8F5C-455D-A0D5-7A55890B79FB}"/>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2.16</c:v>
                </c:pt>
                <c:pt idx="2">
                  <c:v>#N/A</c:v>
                </c:pt>
                <c:pt idx="3">
                  <c:v>3.83</c:v>
                </c:pt>
                <c:pt idx="4">
                  <c:v>#N/A</c:v>
                </c:pt>
                <c:pt idx="5">
                  <c:v>2.5</c:v>
                </c:pt>
                <c:pt idx="6">
                  <c:v>#N/A</c:v>
                </c:pt>
                <c:pt idx="7">
                  <c:v>2.35</c:v>
                </c:pt>
                <c:pt idx="8">
                  <c:v>#N/A</c:v>
                </c:pt>
                <c:pt idx="9">
                  <c:v>2.42</c:v>
                </c:pt>
              </c:numCache>
            </c:numRef>
          </c:val>
          <c:extLst>
            <c:ext xmlns:c16="http://schemas.microsoft.com/office/drawing/2014/chart" uri="{C3380CC4-5D6E-409C-BE32-E72D297353CC}">
              <c16:uniqueId val="{00000009-8F5C-455D-A0D5-7A55890B79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293</c:v>
                </c:pt>
                <c:pt idx="5">
                  <c:v>303</c:v>
                </c:pt>
                <c:pt idx="8">
                  <c:v>319</c:v>
                </c:pt>
                <c:pt idx="11">
                  <c:v>327</c:v>
                </c:pt>
                <c:pt idx="14">
                  <c:v>338</c:v>
                </c:pt>
              </c:numCache>
            </c:numRef>
          </c:val>
          <c:extLst>
            <c:ext xmlns:c16="http://schemas.microsoft.com/office/drawing/2014/chart" uri="{C3380CC4-5D6E-409C-BE32-E72D297353CC}">
              <c16:uniqueId val="{00000000-3FEE-4ED1-95FC-1F797A6155B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EE-4ED1-95FC-1F797A6155B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FEE-4ED1-95FC-1F797A6155B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c:v>
                </c:pt>
                <c:pt idx="3">
                  <c:v>26</c:v>
                </c:pt>
                <c:pt idx="6">
                  <c:v>23</c:v>
                </c:pt>
                <c:pt idx="9">
                  <c:v>22</c:v>
                </c:pt>
                <c:pt idx="12">
                  <c:v>22</c:v>
                </c:pt>
              </c:numCache>
            </c:numRef>
          </c:val>
          <c:extLst>
            <c:ext xmlns:c16="http://schemas.microsoft.com/office/drawing/2014/chart" uri="{C3380CC4-5D6E-409C-BE32-E72D297353CC}">
              <c16:uniqueId val="{00000003-3FEE-4ED1-95FC-1F797A6155B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111</c:v>
                </c:pt>
                <c:pt idx="3">
                  <c:v>106</c:v>
                </c:pt>
                <c:pt idx="6">
                  <c:v>106</c:v>
                </c:pt>
                <c:pt idx="9">
                  <c:v>105</c:v>
                </c:pt>
                <c:pt idx="12">
                  <c:v>100</c:v>
                </c:pt>
              </c:numCache>
            </c:numRef>
          </c:val>
          <c:extLst>
            <c:ext xmlns:c16="http://schemas.microsoft.com/office/drawing/2014/chart" uri="{C3380CC4-5D6E-409C-BE32-E72D297353CC}">
              <c16:uniqueId val="{00000004-3FEE-4ED1-95FC-1F797A6155B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EE-4ED1-95FC-1F797A6155B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EE-4ED1-95FC-1F797A6155B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286</c:v>
                </c:pt>
                <c:pt idx="3">
                  <c:v>307</c:v>
                </c:pt>
                <c:pt idx="6">
                  <c:v>335</c:v>
                </c:pt>
                <c:pt idx="9">
                  <c:v>339</c:v>
                </c:pt>
                <c:pt idx="12">
                  <c:v>378</c:v>
                </c:pt>
              </c:numCache>
            </c:numRef>
          </c:val>
          <c:extLst>
            <c:ext xmlns:c16="http://schemas.microsoft.com/office/drawing/2014/chart" uri="{C3380CC4-5D6E-409C-BE32-E72D297353CC}">
              <c16:uniqueId val="{00000007-3FEE-4ED1-95FC-1F797A6155B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126</c:v>
                </c:pt>
                <c:pt idx="2">
                  <c:v>#N/A</c:v>
                </c:pt>
                <c:pt idx="3">
                  <c:v>#N/A</c:v>
                </c:pt>
                <c:pt idx="4">
                  <c:v>136</c:v>
                </c:pt>
                <c:pt idx="5">
                  <c:v>#N/A</c:v>
                </c:pt>
                <c:pt idx="6">
                  <c:v>#N/A</c:v>
                </c:pt>
                <c:pt idx="7">
                  <c:v>145</c:v>
                </c:pt>
                <c:pt idx="8">
                  <c:v>#N/A</c:v>
                </c:pt>
                <c:pt idx="9">
                  <c:v>#N/A</c:v>
                </c:pt>
                <c:pt idx="10">
                  <c:v>139</c:v>
                </c:pt>
                <c:pt idx="11">
                  <c:v>#N/A</c:v>
                </c:pt>
                <c:pt idx="12">
                  <c:v>#N/A</c:v>
                </c:pt>
                <c:pt idx="13">
                  <c:v>162</c:v>
                </c:pt>
                <c:pt idx="14">
                  <c:v>#N/A</c:v>
                </c:pt>
              </c:numCache>
            </c:numRef>
          </c:val>
          <c:smooth val="0"/>
          <c:extLst>
            <c:ext xmlns:c16="http://schemas.microsoft.com/office/drawing/2014/chart" uri="{C3380CC4-5D6E-409C-BE32-E72D297353CC}">
              <c16:uniqueId val="{00000008-3FEE-4ED1-95FC-1F797A6155B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2900</c:v>
                </c:pt>
                <c:pt idx="5">
                  <c:v>2803</c:v>
                </c:pt>
                <c:pt idx="8">
                  <c:v>2614</c:v>
                </c:pt>
                <c:pt idx="11">
                  <c:v>2498</c:v>
                </c:pt>
                <c:pt idx="14">
                  <c:v>2401</c:v>
                </c:pt>
              </c:numCache>
            </c:numRef>
          </c:val>
          <c:extLst>
            <c:ext xmlns:c16="http://schemas.microsoft.com/office/drawing/2014/chart" uri="{C3380CC4-5D6E-409C-BE32-E72D297353CC}">
              <c16:uniqueId val="{00000000-C3BB-449A-B9E7-6715579E7A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3BB-449A-B9E7-6715579E7A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771</c:v>
                </c:pt>
                <c:pt idx="5">
                  <c:v>1003</c:v>
                </c:pt>
                <c:pt idx="8">
                  <c:v>1251</c:v>
                </c:pt>
                <c:pt idx="11">
                  <c:v>1275</c:v>
                </c:pt>
                <c:pt idx="14">
                  <c:v>1130</c:v>
                </c:pt>
              </c:numCache>
            </c:numRef>
          </c:val>
          <c:extLst>
            <c:ext xmlns:c16="http://schemas.microsoft.com/office/drawing/2014/chart" uri="{C3380CC4-5D6E-409C-BE32-E72D297353CC}">
              <c16:uniqueId val="{00000002-C3BB-449A-B9E7-6715579E7A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BB-449A-B9E7-6715579E7A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BB-449A-B9E7-6715579E7A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BB-449A-B9E7-6715579E7A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209</c:v>
                </c:pt>
                <c:pt idx="3">
                  <c:v>217</c:v>
                </c:pt>
                <c:pt idx="6">
                  <c:v>167</c:v>
                </c:pt>
                <c:pt idx="9">
                  <c:v>169</c:v>
                </c:pt>
                <c:pt idx="12">
                  <c:v>188</c:v>
                </c:pt>
              </c:numCache>
            </c:numRef>
          </c:val>
          <c:extLst>
            <c:ext xmlns:c16="http://schemas.microsoft.com/office/drawing/2014/chart" uri="{C3380CC4-5D6E-409C-BE32-E72D297353CC}">
              <c16:uniqueId val="{00000006-C3BB-449A-B9E7-6715579E7A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122</c:v>
                </c:pt>
                <c:pt idx="3">
                  <c:v>104</c:v>
                </c:pt>
                <c:pt idx="6">
                  <c:v>92</c:v>
                </c:pt>
                <c:pt idx="9">
                  <c:v>78</c:v>
                </c:pt>
                <c:pt idx="12">
                  <c:v>68</c:v>
                </c:pt>
              </c:numCache>
            </c:numRef>
          </c:val>
          <c:extLst>
            <c:ext xmlns:c16="http://schemas.microsoft.com/office/drawing/2014/chart" uri="{C3380CC4-5D6E-409C-BE32-E72D297353CC}">
              <c16:uniqueId val="{00000007-C3BB-449A-B9E7-6715579E7A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964</c:v>
                </c:pt>
                <c:pt idx="3">
                  <c:v>892</c:v>
                </c:pt>
                <c:pt idx="6">
                  <c:v>840</c:v>
                </c:pt>
                <c:pt idx="9">
                  <c:v>784</c:v>
                </c:pt>
                <c:pt idx="12">
                  <c:v>687</c:v>
                </c:pt>
              </c:numCache>
            </c:numRef>
          </c:val>
          <c:extLst>
            <c:ext xmlns:c16="http://schemas.microsoft.com/office/drawing/2014/chart" uri="{C3380CC4-5D6E-409C-BE32-E72D297353CC}">
              <c16:uniqueId val="{00000008-C3BB-449A-B9E7-6715579E7A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149</c:v>
                </c:pt>
                <c:pt idx="3">
                  <c:v>149</c:v>
                </c:pt>
                <c:pt idx="6">
                  <c:v>149</c:v>
                </c:pt>
                <c:pt idx="9">
                  <c:v>149</c:v>
                </c:pt>
                <c:pt idx="12">
                  <c:v>0</c:v>
                </c:pt>
              </c:numCache>
            </c:numRef>
          </c:val>
          <c:extLst>
            <c:ext xmlns:c16="http://schemas.microsoft.com/office/drawing/2014/chart" uri="{C3380CC4-5D6E-409C-BE32-E72D297353CC}">
              <c16:uniqueId val="{00000009-C3BB-449A-B9E7-6715579E7A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2804</c:v>
                </c:pt>
                <c:pt idx="3">
                  <c:v>2753</c:v>
                </c:pt>
                <c:pt idx="6">
                  <c:v>2606</c:v>
                </c:pt>
                <c:pt idx="9">
                  <c:v>2534</c:v>
                </c:pt>
                <c:pt idx="12">
                  <c:v>2491</c:v>
                </c:pt>
              </c:numCache>
            </c:numRef>
          </c:val>
          <c:extLst>
            <c:ext xmlns:c16="http://schemas.microsoft.com/office/drawing/2014/chart" uri="{C3380CC4-5D6E-409C-BE32-E72D297353CC}">
              <c16:uniqueId val="{0000000A-C3BB-449A-B9E7-6715579E7A7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576</c:v>
                </c:pt>
                <c:pt idx="2">
                  <c:v>#N/A</c:v>
                </c:pt>
                <c:pt idx="3">
                  <c:v>#N/A</c:v>
                </c:pt>
                <c:pt idx="4">
                  <c:v>310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BB-449A-B9E7-6715579E7A7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644</c:v>
                </c:pt>
                <c:pt idx="1">
                  <c:v>641</c:v>
                </c:pt>
                <c:pt idx="2">
                  <c:v>522</c:v>
                </c:pt>
              </c:numCache>
            </c:numRef>
          </c:val>
          <c:extLst>
            <c:ext xmlns:c16="http://schemas.microsoft.com/office/drawing/2014/chart" uri="{C3380CC4-5D6E-409C-BE32-E72D297353CC}">
              <c16:uniqueId val="{00000000-3390-4C31-BE6E-164C592949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289</c:v>
                </c:pt>
                <c:pt idx="1">
                  <c:v>295</c:v>
                </c:pt>
                <c:pt idx="2">
                  <c:v>265</c:v>
                </c:pt>
              </c:numCache>
            </c:numRef>
          </c:val>
          <c:extLst>
            <c:ext xmlns:c16="http://schemas.microsoft.com/office/drawing/2014/chart" uri="{C3380CC4-5D6E-409C-BE32-E72D297353CC}">
              <c16:uniqueId val="{00000001-3390-4C31-BE6E-164C592949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217</c:v>
                </c:pt>
                <c:pt idx="1">
                  <c:v>240</c:v>
                </c:pt>
                <c:pt idx="2">
                  <c:v>245</c:v>
                </c:pt>
              </c:numCache>
            </c:numRef>
          </c:val>
          <c:extLst>
            <c:ext xmlns:c16="http://schemas.microsoft.com/office/drawing/2014/chart" uri="{C3380CC4-5D6E-409C-BE32-E72D297353CC}">
              <c16:uniqueId val="{00000002-3390-4C31-BE6E-164C592949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京都府南山城村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地方債の元利償還金については、事業の抑制等により、平成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年度より減少に転じていたが、近年の大型事業実施（道の駅、高度情報ネットワーク民間移行等）に伴う新規地方債の発行が重なっているため、令和元年度から増加傾向にある。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特に、高度情報ネットワーク民間移行に係る起債の元金償還が令和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年度から開始されたこともあり、大きく増加することとなった。しかしながら、平成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年度に実施した中央簡易水道統合事業による起債償還額は減少傾向にある。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また、当村は辺地債、過疎債等の算入率の高い起債を発行することが多いため、算入公債費等の額も比較的大きく増額となっている。財政規模が小さく、各数値の少しの変動で大きく数値が変わる自治体で既存施設の老朽化対策等も迫ってきている中、後年度の負担を限りなく少なくするためにも、新発債の発行の抑制も視野に入れながら財政運営をしていく必要がある。</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京都府南山城村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一般会計に係る地方債残高については、令和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年度より減少に転じている。これは</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高度情報ネットワーク民間移行事業が終了したこともあり、新発債が抑制できたため減額となっている。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また、簡易水道における地方債残高も減少してきており、将来負担の減少につながる結果となった。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当村は比較的交付税算入率の高い地方債を発行しているため、地方債の残高が減少すれば、基準財政需要額算入見込額も減少するものの、令和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基金を積み立てることが出来たため、充当可能財源等が増加する結果とな</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ったことや令和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年度においても地方債残高が減少したことによ</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将来負担比率の分子が令和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年度に引き続きマイナスとなった。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公共施設の</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老朽化対策等に多額の地方債の発行が余儀なくされると想定されるため、可能な限り有利な財源を確保するとともに、事業の精査に努める。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京都府南山城村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財政調整基金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及び減債基金を取り崩したため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ふるさと南山城村みらい応援基金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は積み立てたものの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、基金全体で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額となった。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主に積み立てた基金としてはふるさと納税について、令和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年度中に寄付をいただいた分の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百万円をふるさと南山城村みらい応援基金に積立をした。</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は、ふるさと南山城村みらい応援基金については保育所の運営や交通推進事業、未給水地における個別浄水器設置における補助等、子育て支援や交通手段の確保、飲み水の安全性の確保等地域の活性化に役立てる予定。庁舎の建て替えのための基金の積み増しに努め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南山城村庁舎等整備基金：</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庁舎等の整備に要する経費の財源に充てるため。</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ふるさと南山城村応援基金：豊かな自然と魅力ある伝統・文化・歴史を有する南山城村をこよなく愛し、南山城村を応援しようと</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する人の理解と協力のもと、かけがえのないふるさと南山城村での暮らしを守り続けること及びみら</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いに向けての発展を目的とする。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電源立地地域対策交付金基金：地方自治法第</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項の規定に基づき設置する。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文化振興基金：本村の文化の振興と発展を図り、円滑かつ効率的な実施運用を図ることを目的とする。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中山間ふるさと・水と土保全基金：中山間地域における土地改良施設の機能を適正に発展させるための集落共同活動の強化に対す</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る支援事業を行うため。</a:t>
          </a:r>
          <a:endParaRPr lang="ja-JP" altLang="ja-JP" sz="1400">
            <a:effectLst/>
            <a:latin typeface="ＭＳ ゴシック" panose="020B0609070205080204" pitchFamily="49" charset="-128"/>
            <a:ea typeface="ＭＳ ゴシック" panose="020B0609070205080204" pitchFamily="49" charset="-128"/>
          </a:endParaRPr>
        </a:p>
        <a:p>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年度はふるさと南山城村みらい応援基金については保育所の運営や交通推進事業、未給水地における個別浄水器設置における補助について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百万円の活用を行った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ふるさと納税制度による寄附金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百万円との差額の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積み立て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を行った。</a:t>
          </a:r>
          <a:endParaRPr lang="ja-JP" altLang="ja-JP" sz="1400">
            <a:effectLst/>
            <a:latin typeface="ＭＳ ゴシック" panose="020B0609070205080204" pitchFamily="49" charset="-128"/>
            <a:ea typeface="ＭＳ ゴシック" panose="020B0609070205080204" pitchFamily="49" charset="-128"/>
          </a:endParaRPr>
        </a:p>
        <a:p>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引き続き、ふるさと納税</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応援基金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への積み立てを行っていく予定である。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年度に比べ全体的に歳出が増えたことにより、財政調整基金で歳入歳出の不足を調整したため減となった。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特に歳出の増としては高齢者福祉施設等整備事業用地を取得するための費用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百万円を要したこと及び一部事務組合への負担金の増や公債費の増、人件費が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前年と比べ</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百万円の増となり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減額となった。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来年度からは地域手当も</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％に段階的に支給されるため人件費については増額となる見通しとなっている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積み増し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は厳しいと考えるが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庁舎の建て替えのための基金の積み増しに努める。</a:t>
          </a:r>
          <a:endParaRPr lang="ja-JP" altLang="ja-JP" sz="1400">
            <a:effectLst/>
            <a:latin typeface="ＭＳ ゴシック" panose="020B0609070205080204" pitchFamily="49" charset="-128"/>
            <a:ea typeface="ＭＳ ゴシック" panose="020B0609070205080204" pitchFamily="49" charset="-128"/>
          </a:endParaRPr>
        </a:p>
        <a:p>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地方交付税の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臨時財政対策債償還基金費の対応による積立を行っているが公債費の償還額の増により取り崩しを行ったため全体としては減となった。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道路のインフラや施設の老朽化等の改修が引き続き発生するため、今後も必要な起債発行が続くと考えて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いるが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、公債費の償還額の増により暫くは積み増しは厳しいと考えている。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京都府南山城村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2,379
2,346
64.11
3,669,390
3,617,418
24,610
1,941,133
2,491,283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年度においては、メガソーラー発電所の供用開始により固定資産税（償却資産）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の税収が約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倍の増となったことや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ゴルフ場等が存在していることにより、固定資産税やゴルフ場利用税収入等の歳入に占める割合が比較的多いため、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変動した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結果となっている。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ただ、全国的に過疎化が進行している中、当村でも少子高齢化がますます進行していくことが明らかなため、財源確保</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企業誘致、流入人口の増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を目指す必要がある。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133858</xdr:rowOff>
    </xdr:from>
    <xdr:to>
      <xdr:col>23</xdr:col>
      <xdr:colOff>133350</xdr:colOff>
      <xdr:row>43</xdr:row>
      <xdr:rowOff>143510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50620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133858</xdr:rowOff>
    </xdr:from>
    <xdr:to>
      <xdr:col>19</xdr:col>
      <xdr:colOff>133350</xdr:colOff>
      <xdr:row>43</xdr:row>
      <xdr:rowOff>143510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062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124206</xdr:rowOff>
    </xdr:from>
    <xdr:to>
      <xdr:col>15</xdr:col>
      <xdr:colOff>82550</xdr:colOff>
      <xdr:row>43</xdr:row>
      <xdr:rowOff>133858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965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104902</xdr:rowOff>
    </xdr:from>
    <xdr:to>
      <xdr:col>11</xdr:col>
      <xdr:colOff>31750</xdr:colOff>
      <xdr:row>43</xdr:row>
      <xdr:rowOff>124206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772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102362</xdr:rowOff>
    </xdr:from>
    <xdr:to>
      <xdr:col>7</xdr:col>
      <xdr:colOff>31750</xdr:colOff>
      <xdr:row>44</xdr:row>
      <xdr:rowOff>32512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17289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99585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33037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3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83058</xdr:rowOff>
    </xdr:from>
    <xdr:to>
      <xdr:col>15</xdr:col>
      <xdr:colOff>133350</xdr:colOff>
      <xdr:row>44</xdr:row>
      <xdr:rowOff>13208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73406</xdr:rowOff>
    </xdr:from>
    <xdr:to>
      <xdr:col>11</xdr:col>
      <xdr:colOff>82550</xdr:colOff>
      <xdr:row>44</xdr:row>
      <xdr:rowOff>3556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159783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経常収支比率は上昇することとなった。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類似団体内順位においても、かなり下位に位置している。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通常の行政運営を行っていく中で、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扶助費の増加傾向や電算の改修等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や負担金、公債費の増により今後も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支出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が増加することも予想される。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近年は、大規模災害が発生する可能性も非常に高く、財政の弾力性の確保が求められており、今後も比率には注視していく必要がある。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41381</xdr:rowOff>
    </xdr:from>
    <xdr:to>
      <xdr:col>23</xdr:col>
      <xdr:colOff>133350</xdr:colOff>
      <xdr:row>64</xdr:row>
      <xdr:rowOff>168063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14181"/>
          <a:ext cx="8382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19262</xdr:rowOff>
    </xdr:from>
    <xdr:to>
      <xdr:col>19</xdr:col>
      <xdr:colOff>133350</xdr:colOff>
      <xdr:row>64</xdr:row>
      <xdr:rowOff>41381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92062"/>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108268</xdr:rowOff>
    </xdr:from>
    <xdr:to>
      <xdr:col>15</xdr:col>
      <xdr:colOff>82550</xdr:colOff>
      <xdr:row>64</xdr:row>
      <xdr:rowOff>19262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09618"/>
          <a:ext cx="8890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108268</xdr:rowOff>
    </xdr:from>
    <xdr:to>
      <xdr:col>11</xdr:col>
      <xdr:colOff>31750</xdr:colOff>
      <xdr:row>64</xdr:row>
      <xdr:rowOff>155998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09618"/>
          <a:ext cx="889000" cy="2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117263</xdr:rowOff>
    </xdr:from>
    <xdr:to>
      <xdr:col>23</xdr:col>
      <xdr:colOff>184150</xdr:colOff>
      <xdr:row>65</xdr:row>
      <xdr:rowOff>47413</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89340</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162031</xdr:rowOff>
    </xdr:from>
    <xdr:to>
      <xdr:col>19</xdr:col>
      <xdr:colOff>184150</xdr:colOff>
      <xdr:row>64</xdr:row>
      <xdr:rowOff>92181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76958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49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139912</xdr:rowOff>
    </xdr:from>
    <xdr:to>
      <xdr:col>15</xdr:col>
      <xdr:colOff>133350</xdr:colOff>
      <xdr:row>64</xdr:row>
      <xdr:rowOff>70062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54839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57468</xdr:rowOff>
    </xdr:from>
    <xdr:to>
      <xdr:col>11</xdr:col>
      <xdr:colOff>82550</xdr:colOff>
      <xdr:row>63</xdr:row>
      <xdr:rowOff>159068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143845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105198</xdr:rowOff>
    </xdr:from>
    <xdr:to>
      <xdr:col>7</xdr:col>
      <xdr:colOff>31750</xdr:colOff>
      <xdr:row>65</xdr:row>
      <xdr:rowOff>35348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20125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[411,737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類似団体の平均よりも低くなっている。この主な要因は、教育費に関して東部広域連合に事務移管されているため全額補助費として計上されているためである。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また、当村は以前から人口当たりの職員数が少ない中で行政運営をしていることもあり比較的上位に位置している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来年度以降は地域手当が支給されるため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人件費が増加することもある中で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必要な職員を確保する必要があるが、引き続き定員管理に努めることとする。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75785</xdr:rowOff>
    </xdr:from>
    <xdr:to>
      <xdr:col>23</xdr:col>
      <xdr:colOff>133350</xdr:colOff>
      <xdr:row>81</xdr:row>
      <xdr:rowOff>78803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63235"/>
          <a:ext cx="8382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50307</xdr:rowOff>
    </xdr:from>
    <xdr:to>
      <xdr:col>19</xdr:col>
      <xdr:colOff>133350</xdr:colOff>
      <xdr:row>81</xdr:row>
      <xdr:rowOff>75785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37757"/>
          <a:ext cx="889000" cy="2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49110</xdr:rowOff>
    </xdr:from>
    <xdr:to>
      <xdr:col>15</xdr:col>
      <xdr:colOff>82550</xdr:colOff>
      <xdr:row>81</xdr:row>
      <xdr:rowOff>50307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36560"/>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49110</xdr:rowOff>
    </xdr:from>
    <xdr:to>
      <xdr:col>11</xdr:col>
      <xdr:colOff>31750</xdr:colOff>
      <xdr:row>81</xdr:row>
      <xdr:rowOff>52239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3936560"/>
          <a:ext cx="889000" cy="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50434</xdr:rowOff>
    </xdr:from>
    <xdr:to>
      <xdr:col>7</xdr:col>
      <xdr:colOff>31750</xdr:colOff>
      <xdr:row>81</xdr:row>
      <xdr:rowOff>152034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136811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28003</xdr:rowOff>
    </xdr:from>
    <xdr:to>
      <xdr:col>23</xdr:col>
      <xdr:colOff>184150</xdr:colOff>
      <xdr:row>81</xdr:row>
      <xdr:rowOff>129603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1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120730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36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24985</xdr:rowOff>
    </xdr:from>
    <xdr:to>
      <xdr:col>19</xdr:col>
      <xdr:colOff>184150</xdr:colOff>
      <xdr:row>81</xdr:row>
      <xdr:rowOff>126585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136762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81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170957</xdr:rowOff>
    </xdr:from>
    <xdr:to>
      <xdr:col>15</xdr:col>
      <xdr:colOff>133350</xdr:colOff>
      <xdr:row>81</xdr:row>
      <xdr:rowOff>101107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111284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5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169760</xdr:rowOff>
    </xdr:from>
    <xdr:to>
      <xdr:col>11</xdr:col>
      <xdr:colOff>82550</xdr:colOff>
      <xdr:row>81</xdr:row>
      <xdr:rowOff>99910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8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110087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5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1439</xdr:rowOff>
    </xdr:from>
    <xdr:to>
      <xdr:col>7</xdr:col>
      <xdr:colOff>31750</xdr:colOff>
      <xdr:row>81</xdr:row>
      <xdr:rowOff>103039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8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113216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5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類似団体を上回る結果となっている。今後も給与改定にあたっては近隣町村及び類似団体の実態などを踏まえて一層の適正化に努めるとともに、職員の意識改革や意欲の向上が図れるような給与体系の検討等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86</xdr:row>
      <xdr:rowOff>161925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90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87</xdr:row>
      <xdr:rowOff>56832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906625"/>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56832</xdr:rowOff>
    </xdr:from>
    <xdr:to>
      <xdr:col>72</xdr:col>
      <xdr:colOff>203200</xdr:colOff>
      <xdr:row>87</xdr:row>
      <xdr:rowOff>68898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97298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167957</xdr:rowOff>
    </xdr:from>
    <xdr:to>
      <xdr:col>68</xdr:col>
      <xdr:colOff>152400</xdr:colOff>
      <xdr:row>87</xdr:row>
      <xdr:rowOff>68898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912657"/>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111125</xdr:rowOff>
    </xdr:from>
    <xdr:to>
      <xdr:col>77</xdr:col>
      <xdr:colOff>95250</xdr:colOff>
      <xdr:row>87</xdr:row>
      <xdr:rowOff>41275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xdr:rowOff>
    </xdr:from>
    <xdr:to>
      <xdr:col>73</xdr:col>
      <xdr:colOff>44450</xdr:colOff>
      <xdr:row>87</xdr:row>
      <xdr:rowOff>107632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2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92409</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00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18098</xdr:rowOff>
    </xdr:from>
    <xdr:to>
      <xdr:col>68</xdr:col>
      <xdr:colOff>203200</xdr:colOff>
      <xdr:row>87</xdr:row>
      <xdr:rowOff>119698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104475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57484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類似団体平均より下回っており、良好な水準は維持されている。これは、行政事務の効率化・合理化を徹底するとともに各種広域連合への事務の移管等により行政のスリム化を図ったことによるものである。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職員採用数よりも人口減が関係し近年増加傾向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であったが令和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年度は退職者数に対し職員採用数が少なかったため減少した結果となっている。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しい住民ニーズに応えるためにもある程度の職員数を確保する必要がある。また、災害時に対応できる職員も必要不可欠であるため、行政サービスや財政運営等のバランスを保ちながら管理を続け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78498</xdr:rowOff>
    </xdr:from>
    <xdr:to>
      <xdr:col>81</xdr:col>
      <xdr:colOff>44450</xdr:colOff>
      <xdr:row>59</xdr:row>
      <xdr:rowOff>80681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194048"/>
          <a:ext cx="838200" cy="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69995</xdr:rowOff>
    </xdr:from>
    <xdr:to>
      <xdr:col>77</xdr:col>
      <xdr:colOff>44450</xdr:colOff>
      <xdr:row>59</xdr:row>
      <xdr:rowOff>80681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85545"/>
          <a:ext cx="8890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59883</xdr:rowOff>
    </xdr:from>
    <xdr:to>
      <xdr:col>72</xdr:col>
      <xdr:colOff>203200</xdr:colOff>
      <xdr:row>59</xdr:row>
      <xdr:rowOff>69995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75433"/>
          <a:ext cx="889000" cy="1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55976</xdr:rowOff>
    </xdr:from>
    <xdr:to>
      <xdr:col>68</xdr:col>
      <xdr:colOff>152400</xdr:colOff>
      <xdr:row>59</xdr:row>
      <xdr:rowOff>59883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71526"/>
          <a:ext cx="889000" cy="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28273</xdr:rowOff>
    </xdr:from>
    <xdr:to>
      <xdr:col>64</xdr:col>
      <xdr:colOff>152400</xdr:colOff>
      <xdr:row>59</xdr:row>
      <xdr:rowOff>129873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114650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3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27698</xdr:rowOff>
    </xdr:from>
    <xdr:to>
      <xdr:col>81</xdr:col>
      <xdr:colOff>95250</xdr:colOff>
      <xdr:row>59</xdr:row>
      <xdr:rowOff>129298</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4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44225</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8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29881</xdr:rowOff>
    </xdr:from>
    <xdr:to>
      <xdr:col>77</xdr:col>
      <xdr:colOff>95250</xdr:colOff>
      <xdr:row>59</xdr:row>
      <xdr:rowOff>131481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4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141658</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914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19195</xdr:rowOff>
    </xdr:from>
    <xdr:to>
      <xdr:col>73</xdr:col>
      <xdr:colOff>44450</xdr:colOff>
      <xdr:row>59</xdr:row>
      <xdr:rowOff>120795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130972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903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9083</xdr:rowOff>
    </xdr:from>
    <xdr:to>
      <xdr:col>68</xdr:col>
      <xdr:colOff>203200</xdr:colOff>
      <xdr:row>59</xdr:row>
      <xdr:rowOff>110683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120860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5176</xdr:rowOff>
    </xdr:from>
    <xdr:to>
      <xdr:col>64</xdr:col>
      <xdr:colOff>152400</xdr:colOff>
      <xdr:row>59</xdr:row>
      <xdr:rowOff>106776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2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116953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89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年度から南山城小学校の空調設備関係で借り入れた起債の元金償還が始まったこと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年度以降道路改良工事、公民館の建替え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もあり、令和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度において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結果となっている。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年度に開校した南山城小学校及び道の駅事業での起債の償還が令和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年度で終了するが、それまでは高止まりするものと考えられる。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今後も引き続き当比率に注視しながら、事業の精査、発行額の抑制等に努める。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146050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3067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113877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3067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113877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2665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57573</xdr:rowOff>
    </xdr:from>
    <xdr:to>
      <xdr:col>68</xdr:col>
      <xdr:colOff>152400</xdr:colOff>
      <xdr:row>42</xdr:row>
      <xdr:rowOff>65617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2584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63077</xdr:rowOff>
    </xdr:from>
    <xdr:to>
      <xdr:col>73</xdr:col>
      <xdr:colOff>44450</xdr:colOff>
      <xdr:row>42</xdr:row>
      <xdr:rowOff>164677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14817</xdr:rowOff>
    </xdr:from>
    <xdr:to>
      <xdr:col>68</xdr:col>
      <xdr:colOff>203200</xdr:colOff>
      <xdr:row>42</xdr:row>
      <xdr:rowOff>116417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6773</xdr:rowOff>
    </xdr:from>
    <xdr:to>
      <xdr:col>64</xdr:col>
      <xdr:colOff>152400</xdr:colOff>
      <xdr:row>42</xdr:row>
      <xdr:rowOff>108373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93150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年度は、前年度に引き続き将来負担比率が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新規事業だけでなく、既存施設の更新や蛍光灯の製造中止に伴う公共施設の照明のＬＥＤ化を進めることで事業費が増加していくことが想定されるため、事業実施の年度毎の平準化を行い、計画的に実施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また、人口減少社会を見越して、より一層の事業精査を行っていく。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128820</xdr:rowOff>
    </xdr:from>
    <xdr:to>
      <xdr:col>68</xdr:col>
      <xdr:colOff>152400</xdr:colOff>
      <xdr:row>15</xdr:row>
      <xdr:rowOff>141563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3512800" y="2529120"/>
          <a:ext cx="889000" cy="18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78020</xdr:rowOff>
    </xdr:from>
    <xdr:to>
      <xdr:col>68</xdr:col>
      <xdr:colOff>203200</xdr:colOff>
      <xdr:row>15</xdr:row>
      <xdr:rowOff>8170</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4351000" y="24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164397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56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90763</xdr:rowOff>
    </xdr:from>
    <xdr:to>
      <xdr:col>64</xdr:col>
      <xdr:colOff>152400</xdr:colOff>
      <xdr:row>16</xdr:row>
      <xdr:rowOff>20913</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66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5690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74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京都府南山城村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2,379
2,346
64.11
3,669,390
3,617,418
24,610
1,941,133
2,491,283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類似団体の平均よりも低い水準にある。この要因は、主に類似団体よりも下回った定員で行政運営を実施しているためである。</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年度より比率が上がっているのは職員数が増えたことによるものであ</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ったが、令和</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年度は職員数は変わらないものの会計年度任用職員の人件費に勤勉手当が加わったものによる。</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引き続き、過疎・辺地地域からの脱却を図り、地方創生等の事業を行っていく必要もあるものの、今後も必要最小限の人員で行政運営を行っていく予定である。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69850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20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77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165100</xdr:rowOff>
    </xdr:from>
    <xdr:to>
      <xdr:col>15</xdr:col>
      <xdr:colOff>98425</xdr:colOff>
      <xdr:row>36</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658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165100</xdr:rowOff>
    </xdr:from>
    <xdr:to>
      <xdr:col>11</xdr:col>
      <xdr:colOff>9525</xdr:colOff>
      <xdr:row>36</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65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19050</xdr:rowOff>
    </xdr:from>
    <xdr:to>
      <xdr:col>20</xdr:col>
      <xdr:colOff>38100</xdr:colOff>
      <xdr:row>36</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114300</xdr:rowOff>
    </xdr:from>
    <xdr:to>
      <xdr:col>11</xdr:col>
      <xdr:colOff>60325</xdr:colOff>
      <xdr:row>36</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57150</xdr:rowOff>
    </xdr:from>
    <xdr:to>
      <xdr:col>6</xdr:col>
      <xdr:colOff>171450</xdr:colOff>
      <xdr:row>36</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より低い水準にある。この要因は、教育費関係が相楽東部広域連合に事務移管を行っており、その支出は補助費として計上されるためである。また、その他の行政サービスも一部事務組合等に移管しているものが多く、物件費としては類似団体より低い額となっているものと想定され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電算管理事業が年々増加傾向にあり、物件費についての増加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傾向は後年度も引き続くものと考えられる。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44704</xdr:rowOff>
    </xdr:from>
    <xdr:to>
      <xdr:col>82</xdr:col>
      <xdr:colOff>107950</xdr:colOff>
      <xdr:row>16</xdr:row>
      <xdr:rowOff>67564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879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17272</xdr:rowOff>
    </xdr:from>
    <xdr:to>
      <xdr:col>78</xdr:col>
      <xdr:colOff>69850</xdr:colOff>
      <xdr:row>16</xdr:row>
      <xdr:rowOff>44704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60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124714</xdr:rowOff>
    </xdr:from>
    <xdr:to>
      <xdr:col>73</xdr:col>
      <xdr:colOff>180975</xdr:colOff>
      <xdr:row>16</xdr:row>
      <xdr:rowOff>17272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964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124714</xdr:rowOff>
    </xdr:from>
    <xdr:to>
      <xdr:col>69</xdr:col>
      <xdr:colOff>92075</xdr:colOff>
      <xdr:row>16</xdr:row>
      <xdr:rowOff>26416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964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33291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0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165354</xdr:rowOff>
    </xdr:from>
    <xdr:to>
      <xdr:col>78</xdr:col>
      <xdr:colOff>120650</xdr:colOff>
      <xdr:row>16</xdr:row>
      <xdr:rowOff>95504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105681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05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137922</xdr:rowOff>
    </xdr:from>
    <xdr:to>
      <xdr:col>74</xdr:col>
      <xdr:colOff>31750</xdr:colOff>
      <xdr:row>16</xdr:row>
      <xdr:rowOff>68072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78249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73914</xdr:rowOff>
    </xdr:from>
    <xdr:to>
      <xdr:col>69</xdr:col>
      <xdr:colOff>142875</xdr:colOff>
      <xdr:row>16</xdr:row>
      <xdr:rowOff>4064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14241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1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147066</xdr:rowOff>
    </xdr:from>
    <xdr:to>
      <xdr:col>65</xdr:col>
      <xdr:colOff>53975</xdr:colOff>
      <xdr:row>16</xdr:row>
      <xdr:rowOff>77216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87393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8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類似団体よりも低い水準にある。扶助費の主な内訳は障害者自立支援法の給付事業費や医療費の助成及び児童手当の給付費等法律により制度化された事業が多く市町村に裁量の余地がないものが多い。</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よって、年度によって支出額が大きく変動することもあるが、少子高齢化が進行する中で、</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年々増加傾向にあり</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動向を注視していく。</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また単独事業における扶助費については、財政状況を考慮しながら実施する必要があると認識している。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54</xdr:row>
      <xdr:rowOff>159657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689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54</xdr:row>
      <xdr:rowOff>110672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68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110672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59872</xdr:rowOff>
    </xdr:from>
    <xdr:to>
      <xdr:col>20</xdr:col>
      <xdr:colOff>38100</xdr:colOff>
      <xdr:row>54</xdr:row>
      <xdr:rowOff>161472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類似団体よりも高い水準にある。これは、平成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年度に実施した中央簡易水道統合事業による簡易水道特別会計への繰出金が主な要因である。この事業の元利償還金は、令和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億円を超えるものの、令和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は徐々に減少する見込みとなっている。ただ、各特会への繰出金等は年度によって変動するため、今年度減少しても次年度以降また増加することもあるため、類似団体平均値へ近づけるよう努めていくものと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59</xdr:row>
      <xdr:rowOff>168910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186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140987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2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168910</xdr:rowOff>
    </xdr:from>
    <xdr:to>
      <xdr:col>82</xdr:col>
      <xdr:colOff>196850</xdr:colOff>
      <xdr:row>59</xdr:row>
      <xdr:rowOff>168910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2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27940</xdr:rowOff>
    </xdr:from>
    <xdr:to>
      <xdr:col>82</xdr:col>
      <xdr:colOff>107950</xdr:colOff>
      <xdr:row>59</xdr:row>
      <xdr:rowOff>62230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7204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62247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9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39370</xdr:rowOff>
    </xdr:from>
    <xdr:to>
      <xdr:col>78</xdr:col>
      <xdr:colOff>69850</xdr:colOff>
      <xdr:row>59</xdr:row>
      <xdr:rowOff>62230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15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39370</xdr:rowOff>
    </xdr:from>
    <xdr:to>
      <xdr:col>73</xdr:col>
      <xdr:colOff>180975</xdr:colOff>
      <xdr:row>59</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154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60</xdr:row>
      <xdr:rowOff>66040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1854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148590</xdr:rowOff>
    </xdr:from>
    <xdr:to>
      <xdr:col>82</xdr:col>
      <xdr:colOff>158750</xdr:colOff>
      <xdr:row>58</xdr:row>
      <xdr:rowOff>78740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120667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11430</xdr:rowOff>
    </xdr:from>
    <xdr:to>
      <xdr:col>78</xdr:col>
      <xdr:colOff>120650</xdr:colOff>
      <xdr:row>59</xdr:row>
      <xdr:rowOff>113030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97807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21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160020</xdr:rowOff>
    </xdr:from>
    <xdr:to>
      <xdr:col>74</xdr:col>
      <xdr:colOff>31750</xdr:colOff>
      <xdr:row>59</xdr:row>
      <xdr:rowOff>90170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74947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15240</xdr:rowOff>
    </xdr:from>
    <xdr:to>
      <xdr:col>65</xdr:col>
      <xdr:colOff>53975</xdr:colOff>
      <xdr:row>60</xdr:row>
      <xdr:rowOff>116840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101617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38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類似団体より大きく上回っている理由は、教育費関係が相楽東部広域連合への補助費等として支出されていることやその他の行政サービスが一部事務組合等へ移管されていることが主要因である。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昨年度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大きな変動が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あったのは</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農林水産事業関連による補助金の増</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一部事務組合への塵芥処理負担金の増によるもの。今後は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小学校も開校後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以上を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経過し徐々に修繕費等の増加が見込まれ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引き続き数値の把握を行っていく。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136144</xdr:rowOff>
    </xdr:from>
    <xdr:to>
      <xdr:col>82</xdr:col>
      <xdr:colOff>107950</xdr:colOff>
      <xdr:row>40</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651244"/>
          <a:ext cx="8382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136144</xdr:rowOff>
    </xdr:from>
    <xdr:to>
      <xdr:col>78</xdr:col>
      <xdr:colOff>69850</xdr:colOff>
      <xdr:row>38</xdr:row>
      <xdr:rowOff>163576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6512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163576</xdr:rowOff>
    </xdr:from>
    <xdr:to>
      <xdr:col>73</xdr:col>
      <xdr:colOff>180975</xdr:colOff>
      <xdr:row>38</xdr:row>
      <xdr:rowOff>163576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6786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163576</xdr:rowOff>
    </xdr:from>
    <xdr:to>
      <xdr:col>69</xdr:col>
      <xdr:colOff>92075</xdr:colOff>
      <xdr:row>39</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67867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12192</xdr:rowOff>
    </xdr:from>
    <xdr:to>
      <xdr:col>82</xdr:col>
      <xdr:colOff>158750</xdr:colOff>
      <xdr:row>40</xdr:row>
      <xdr:rowOff>113792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87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155719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85344</xdr:rowOff>
    </xdr:from>
    <xdr:to>
      <xdr:col>78</xdr:col>
      <xdr:colOff>120650</xdr:colOff>
      <xdr:row>39</xdr:row>
      <xdr:rowOff>15494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271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112776</xdr:rowOff>
    </xdr:from>
    <xdr:to>
      <xdr:col>74</xdr:col>
      <xdr:colOff>31750</xdr:colOff>
      <xdr:row>39</xdr:row>
      <xdr:rowOff>42926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27703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112776</xdr:rowOff>
    </xdr:from>
    <xdr:to>
      <xdr:col>69</xdr:col>
      <xdr:colOff>142875</xdr:colOff>
      <xdr:row>39</xdr:row>
      <xdr:rowOff>42926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27703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64770</xdr:rowOff>
    </xdr:from>
    <xdr:to>
      <xdr:col>65</xdr:col>
      <xdr:colOff>53975</xdr:colOff>
      <xdr:row>39</xdr:row>
      <xdr:rowOff>166370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151147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高度情報ネットワーク移行事業や災害復旧事業関係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等で借り入れた起債の元金償還が始まったこともあり、令和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が上昇する結果</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既存施設の更新が必要不可欠となっていく。事業精査を行うとともに、補助金の活用やより有利な地方債の選択、事業実施の平準化等を行い、後世の負担を限りなく少なくすることが求められ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46989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953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76</xdr:row>
      <xdr:rowOff>168911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953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76</xdr:row>
      <xdr:rowOff>168911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267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96520</xdr:rowOff>
    </xdr:from>
    <xdr:to>
      <xdr:col>11</xdr:col>
      <xdr:colOff>9525</xdr:colOff>
      <xdr:row>76</xdr:row>
      <xdr:rowOff>142239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267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118111</xdr:rowOff>
    </xdr:from>
    <xdr:to>
      <xdr:col>15</xdr:col>
      <xdr:colOff>149225</xdr:colOff>
      <xdr:row>77</xdr:row>
      <xdr:rowOff>48261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31767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類似団体より高い数値となっているが、これは、人件費や物件費は抑制できているものの、補助費等の数値が大きく上回っているからである。　今後は、必要に応じて構成団体の負担金率の見直しや、一部事務組合での事業に対するより有利な起債の充当等、可能な限り一般財源の支出を抑制する必要がある。他にも、今後人口減少が進めば、簡易水道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会計の使用料収入が減少し、更なる一般会計からの支出が必要となる可能性もあるため、施設の統廃合等、可能な限り歳出抑制に努めていく。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8889</xdr:rowOff>
    </xdr:from>
    <xdr:to>
      <xdr:col>82</xdr:col>
      <xdr:colOff>107950</xdr:colOff>
      <xdr:row>79</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81989"/>
          <a:ext cx="8382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134620</xdr:rowOff>
    </xdr:from>
    <xdr:to>
      <xdr:col>78</xdr:col>
      <xdr:colOff>69850</xdr:colOff>
      <xdr:row>78</xdr:row>
      <xdr:rowOff>8889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3362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50800</xdr:rowOff>
    </xdr:from>
    <xdr:to>
      <xdr:col>73</xdr:col>
      <xdr:colOff>180975</xdr:colOff>
      <xdr:row>77</xdr:row>
      <xdr:rowOff>134620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25245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50800</xdr:rowOff>
    </xdr:from>
    <xdr:to>
      <xdr:col>69</xdr:col>
      <xdr:colOff>92075</xdr:colOff>
      <xdr:row>79</xdr:row>
      <xdr:rowOff>77470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52450"/>
          <a:ext cx="889000" cy="3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49530</xdr:rowOff>
    </xdr:from>
    <xdr:to>
      <xdr:col>65</xdr:col>
      <xdr:colOff>53975</xdr:colOff>
      <xdr:row>76</xdr:row>
      <xdr:rowOff>151130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161307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129539</xdr:rowOff>
    </xdr:from>
    <xdr:to>
      <xdr:col>78</xdr:col>
      <xdr:colOff>120650</xdr:colOff>
      <xdr:row>78</xdr:row>
      <xdr:rowOff>59689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44466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83820</xdr:rowOff>
    </xdr:from>
    <xdr:to>
      <xdr:col>74</xdr:col>
      <xdr:colOff>31750</xdr:colOff>
      <xdr:row>78</xdr:row>
      <xdr:rowOff>13970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170197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0</xdr:rowOff>
    </xdr:from>
    <xdr:to>
      <xdr:col>69</xdr:col>
      <xdr:colOff>142875</xdr:colOff>
      <xdr:row>77</xdr:row>
      <xdr:rowOff>101600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86377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26670</xdr:rowOff>
    </xdr:from>
    <xdr:to>
      <xdr:col>65</xdr:col>
      <xdr:colOff>53975</xdr:colOff>
      <xdr:row>79</xdr:row>
      <xdr:rowOff>128270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113047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京都府南山城村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32569</xdr:rowOff>
    </xdr:from>
    <xdr:to>
      <xdr:col>29</xdr:col>
      <xdr:colOff>127000</xdr:colOff>
      <xdr:row>18</xdr:row>
      <xdr:rowOff>77483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66294"/>
          <a:ext cx="647700" cy="44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77483</xdr:rowOff>
    </xdr:from>
    <xdr:to>
      <xdr:col>26</xdr:col>
      <xdr:colOff>50800</xdr:colOff>
      <xdr:row>18</xdr:row>
      <xdr:rowOff>98934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11208"/>
          <a:ext cx="698500" cy="21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98934</xdr:rowOff>
    </xdr:from>
    <xdr:to>
      <xdr:col>22</xdr:col>
      <xdr:colOff>114300</xdr:colOff>
      <xdr:row>18</xdr:row>
      <xdr:rowOff>104741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32659"/>
          <a:ext cx="698500" cy="5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104741</xdr:rowOff>
    </xdr:from>
    <xdr:to>
      <xdr:col>18</xdr:col>
      <xdr:colOff>177800</xdr:colOff>
      <xdr:row>18</xdr:row>
      <xdr:rowOff>115852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38466"/>
          <a:ext cx="698500" cy="11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43491</xdr:rowOff>
    </xdr:from>
    <xdr:to>
      <xdr:col>15</xdr:col>
      <xdr:colOff>101600</xdr:colOff>
      <xdr:row>18</xdr:row>
      <xdr:rowOff>145091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7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155268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153219</xdr:rowOff>
    </xdr:from>
    <xdr:to>
      <xdr:col>29</xdr:col>
      <xdr:colOff>177800</xdr:colOff>
      <xdr:row>18</xdr:row>
      <xdr:rowOff>83369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15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125296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8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26683</xdr:rowOff>
    </xdr:from>
    <xdr:to>
      <xdr:col>26</xdr:col>
      <xdr:colOff>101600</xdr:colOff>
      <xdr:row>18</xdr:row>
      <xdr:rowOff>128283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60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113060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4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48134</xdr:rowOff>
    </xdr:from>
    <xdr:to>
      <xdr:col>22</xdr:col>
      <xdr:colOff>165100</xdr:colOff>
      <xdr:row>18</xdr:row>
      <xdr:rowOff>149734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81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134511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6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53941</xdr:rowOff>
    </xdr:from>
    <xdr:to>
      <xdr:col>19</xdr:col>
      <xdr:colOff>38100</xdr:colOff>
      <xdr:row>18</xdr:row>
      <xdr:rowOff>155541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87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140318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65052</xdr:rowOff>
    </xdr:from>
    <xdr:to>
      <xdr:col>15</xdr:col>
      <xdr:colOff>101600</xdr:colOff>
      <xdr:row>18</xdr:row>
      <xdr:rowOff>166652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98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151429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305495</xdr:rowOff>
    </xdr:from>
    <xdr:to>
      <xdr:col>29</xdr:col>
      <xdr:colOff>127000</xdr:colOff>
      <xdr:row>36</xdr:row>
      <xdr:rowOff>5541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15845"/>
          <a:ext cx="647700" cy="42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290271</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2546</xdr:rowOff>
    </xdr:from>
    <xdr:to>
      <xdr:col>26</xdr:col>
      <xdr:colOff>50800</xdr:colOff>
      <xdr:row>36</xdr:row>
      <xdr:rowOff>5541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55796"/>
          <a:ext cx="698500" cy="2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2546</xdr:rowOff>
    </xdr:from>
    <xdr:to>
      <xdr:col>22</xdr:col>
      <xdr:colOff>114300</xdr:colOff>
      <xdr:row>36</xdr:row>
      <xdr:rowOff>21479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55796"/>
          <a:ext cx="698500" cy="18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21479</xdr:rowOff>
    </xdr:from>
    <xdr:to>
      <xdr:col>18</xdr:col>
      <xdr:colOff>177800</xdr:colOff>
      <xdr:row>36</xdr:row>
      <xdr:rowOff>36833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74729"/>
          <a:ext cx="698500" cy="15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334194</xdr:rowOff>
    </xdr:from>
    <xdr:to>
      <xdr:col>15</xdr:col>
      <xdr:colOff>101600</xdr:colOff>
      <xdr:row>36</xdr:row>
      <xdr:rowOff>92894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77671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3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254695</xdr:rowOff>
    </xdr:from>
    <xdr:to>
      <xdr:col>29</xdr:col>
      <xdr:colOff>177800</xdr:colOff>
      <xdr:row>36</xdr:row>
      <xdr:rowOff>13395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65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99772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1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297641</xdr:rowOff>
    </xdr:from>
    <xdr:to>
      <xdr:col>26</xdr:col>
      <xdr:colOff>101600</xdr:colOff>
      <xdr:row>36</xdr:row>
      <xdr:rowOff>56341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07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41118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94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294646</xdr:rowOff>
    </xdr:from>
    <xdr:to>
      <xdr:col>22</xdr:col>
      <xdr:colOff>165100</xdr:colOff>
      <xdr:row>36</xdr:row>
      <xdr:rowOff>53346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04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63523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7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313579</xdr:rowOff>
    </xdr:from>
    <xdr:to>
      <xdr:col>19</xdr:col>
      <xdr:colOff>38100</xdr:colOff>
      <xdr:row>36</xdr:row>
      <xdr:rowOff>72279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23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82456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9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328933</xdr:rowOff>
    </xdr:from>
    <xdr:to>
      <xdr:col>15</xdr:col>
      <xdr:colOff>101600</xdr:colOff>
      <xdr:row>36</xdr:row>
      <xdr:rowOff>87633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39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97810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708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京都府南山城村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2,379
2,346
64.11
3,669,390
3,617,418
24,610
1,941,133
2,491,283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92612</xdr:rowOff>
    </xdr:from>
    <xdr:to>
      <xdr:col>24</xdr:col>
      <xdr:colOff>63500</xdr:colOff>
      <xdr:row>37</xdr:row>
      <xdr:rowOff>121664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36262"/>
          <a:ext cx="838200" cy="2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121664</xdr:rowOff>
    </xdr:from>
    <xdr:to>
      <xdr:col>19</xdr:col>
      <xdr:colOff>177800</xdr:colOff>
      <xdr:row>37</xdr:row>
      <xdr:rowOff>141025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65314"/>
          <a:ext cx="889000" cy="1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141025</xdr:rowOff>
    </xdr:from>
    <xdr:to>
      <xdr:col>15</xdr:col>
      <xdr:colOff>50800</xdr:colOff>
      <xdr:row>37</xdr:row>
      <xdr:rowOff>148389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84675"/>
          <a:ext cx="889000" cy="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148389</xdr:rowOff>
    </xdr:from>
    <xdr:to>
      <xdr:col>10</xdr:col>
      <xdr:colOff>114300</xdr:colOff>
      <xdr:row>37</xdr:row>
      <xdr:rowOff>158483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92039"/>
          <a:ext cx="889000" cy="1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51946</xdr:rowOff>
    </xdr:from>
    <xdr:to>
      <xdr:col>6</xdr:col>
      <xdr:colOff>38100</xdr:colOff>
      <xdr:row>37</xdr:row>
      <xdr:rowOff>153546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9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170073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7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41812</xdr:rowOff>
    </xdr:from>
    <xdr:to>
      <xdr:col>24</xdr:col>
      <xdr:colOff>114300</xdr:colOff>
      <xdr:row>37</xdr:row>
      <xdr:rowOff>143412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8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20239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63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70864</xdr:rowOff>
    </xdr:from>
    <xdr:to>
      <xdr:col>20</xdr:col>
      <xdr:colOff>38100</xdr:colOff>
      <xdr:row>38</xdr:row>
      <xdr:rowOff>1014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1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163590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0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90225</xdr:rowOff>
    </xdr:from>
    <xdr:to>
      <xdr:col>15</xdr:col>
      <xdr:colOff>101600</xdr:colOff>
      <xdr:row>38</xdr:row>
      <xdr:rowOff>20375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3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11502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2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97589</xdr:rowOff>
    </xdr:from>
    <xdr:to>
      <xdr:col>10</xdr:col>
      <xdr:colOff>165100</xdr:colOff>
      <xdr:row>38</xdr:row>
      <xdr:rowOff>27739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4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18866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33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107683</xdr:rowOff>
    </xdr:from>
    <xdr:to>
      <xdr:col>6</xdr:col>
      <xdr:colOff>38100</xdr:colOff>
      <xdr:row>38</xdr:row>
      <xdr:rowOff>37833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5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28960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4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49131</xdr:rowOff>
    </xdr:from>
    <xdr:to>
      <xdr:col>24</xdr:col>
      <xdr:colOff>63500</xdr:colOff>
      <xdr:row>58</xdr:row>
      <xdr:rowOff>57568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993231"/>
          <a:ext cx="83820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49131</xdr:rowOff>
    </xdr:from>
    <xdr:to>
      <xdr:col>19</xdr:col>
      <xdr:colOff>177800</xdr:colOff>
      <xdr:row>58</xdr:row>
      <xdr:rowOff>70348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93231"/>
          <a:ext cx="889000" cy="2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69648</xdr:rowOff>
    </xdr:from>
    <xdr:to>
      <xdr:col>15</xdr:col>
      <xdr:colOff>50800</xdr:colOff>
      <xdr:row>58</xdr:row>
      <xdr:rowOff>70348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10013748"/>
          <a:ext cx="889000" cy="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61750</xdr:rowOff>
    </xdr:from>
    <xdr:to>
      <xdr:col>10</xdr:col>
      <xdr:colOff>114300</xdr:colOff>
      <xdr:row>58</xdr:row>
      <xdr:rowOff>69648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10005850"/>
          <a:ext cx="889000" cy="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158025</xdr:rowOff>
    </xdr:from>
    <xdr:to>
      <xdr:col>6</xdr:col>
      <xdr:colOff>38100</xdr:colOff>
      <xdr:row>58</xdr:row>
      <xdr:rowOff>88175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104702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70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6768</xdr:rowOff>
    </xdr:from>
    <xdr:to>
      <xdr:col>24</xdr:col>
      <xdr:colOff>114300</xdr:colOff>
      <xdr:row>58</xdr:row>
      <xdr:rowOff>108368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5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93145</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6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169781</xdr:rowOff>
    </xdr:from>
    <xdr:to>
      <xdr:col>20</xdr:col>
      <xdr:colOff>38100</xdr:colOff>
      <xdr:row>58</xdr:row>
      <xdr:rowOff>99931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4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91058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19548</xdr:rowOff>
    </xdr:from>
    <xdr:to>
      <xdr:col>15</xdr:col>
      <xdr:colOff>101600</xdr:colOff>
      <xdr:row>58</xdr:row>
      <xdr:rowOff>121148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6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112275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18848</xdr:rowOff>
    </xdr:from>
    <xdr:to>
      <xdr:col>10</xdr:col>
      <xdr:colOff>165100</xdr:colOff>
      <xdr:row>58</xdr:row>
      <xdr:rowOff>120448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6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111575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55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10950</xdr:rowOff>
    </xdr:from>
    <xdr:to>
      <xdr:col>6</xdr:col>
      <xdr:colOff>38100</xdr:colOff>
      <xdr:row>58</xdr:row>
      <xdr:rowOff>112550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5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103677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4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17883</xdr:rowOff>
    </xdr:from>
    <xdr:to>
      <xdr:col>24</xdr:col>
      <xdr:colOff>63500</xdr:colOff>
      <xdr:row>79</xdr:row>
      <xdr:rowOff>18611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62433"/>
          <a:ext cx="838200" cy="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17883</xdr:rowOff>
    </xdr:from>
    <xdr:to>
      <xdr:col>19</xdr:col>
      <xdr:colOff>177800</xdr:colOff>
      <xdr:row>79</xdr:row>
      <xdr:rowOff>28448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62433"/>
          <a:ext cx="889000" cy="1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23605</xdr:rowOff>
    </xdr:from>
    <xdr:to>
      <xdr:col>15</xdr:col>
      <xdr:colOff>50800</xdr:colOff>
      <xdr:row>79</xdr:row>
      <xdr:rowOff>28448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68155"/>
          <a:ext cx="889000" cy="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23605</xdr:rowOff>
    </xdr:from>
    <xdr:to>
      <xdr:col>10</xdr:col>
      <xdr:colOff>114300</xdr:colOff>
      <xdr:row>79</xdr:row>
      <xdr:rowOff>29877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68155"/>
          <a:ext cx="889000" cy="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40501</xdr:rowOff>
    </xdr:from>
    <xdr:to>
      <xdr:col>6</xdr:col>
      <xdr:colOff>38100</xdr:colOff>
      <xdr:row>78</xdr:row>
      <xdr:rowOff>142101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158628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8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139261</xdr:rowOff>
    </xdr:from>
    <xdr:to>
      <xdr:col>24</xdr:col>
      <xdr:colOff>114300</xdr:colOff>
      <xdr:row>79</xdr:row>
      <xdr:rowOff>69411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54188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2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138533</xdr:rowOff>
    </xdr:from>
    <xdr:to>
      <xdr:col>20</xdr:col>
      <xdr:colOff>38100</xdr:colOff>
      <xdr:row>79</xdr:row>
      <xdr:rowOff>68683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1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59810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0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149098</xdr:rowOff>
    </xdr:from>
    <xdr:to>
      <xdr:col>15</xdr:col>
      <xdr:colOff>101600</xdr:colOff>
      <xdr:row>79</xdr:row>
      <xdr:rowOff>79248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2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70375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1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144255</xdr:rowOff>
    </xdr:from>
    <xdr:to>
      <xdr:col>10</xdr:col>
      <xdr:colOff>165100</xdr:colOff>
      <xdr:row>79</xdr:row>
      <xdr:rowOff>74405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1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65532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1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150527</xdr:rowOff>
    </xdr:from>
    <xdr:to>
      <xdr:col>6</xdr:col>
      <xdr:colOff>38100</xdr:colOff>
      <xdr:row>79</xdr:row>
      <xdr:rowOff>80677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2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71804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1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79456</xdr:rowOff>
    </xdr:from>
    <xdr:to>
      <xdr:col>24</xdr:col>
      <xdr:colOff>63500</xdr:colOff>
      <xdr:row>95</xdr:row>
      <xdr:rowOff>147709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67206"/>
          <a:ext cx="838200" cy="6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147709</xdr:rowOff>
    </xdr:from>
    <xdr:to>
      <xdr:col>19</xdr:col>
      <xdr:colOff>177800</xdr:colOff>
      <xdr:row>96</xdr:row>
      <xdr:rowOff>63364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35459"/>
          <a:ext cx="889000" cy="8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102194</xdr:rowOff>
    </xdr:from>
    <xdr:to>
      <xdr:col>15</xdr:col>
      <xdr:colOff>50800</xdr:colOff>
      <xdr:row>96</xdr:row>
      <xdr:rowOff>63364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389944"/>
          <a:ext cx="889000" cy="13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102194</xdr:rowOff>
    </xdr:from>
    <xdr:to>
      <xdr:col>10</xdr:col>
      <xdr:colOff>114300</xdr:colOff>
      <xdr:row>96</xdr:row>
      <xdr:rowOff>131059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89944"/>
          <a:ext cx="889000" cy="20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28656</xdr:rowOff>
    </xdr:from>
    <xdr:to>
      <xdr:col>24</xdr:col>
      <xdr:colOff>114300</xdr:colOff>
      <xdr:row>95</xdr:row>
      <xdr:rowOff>130256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1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7083</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9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96909</xdr:rowOff>
    </xdr:from>
    <xdr:to>
      <xdr:col>20</xdr:col>
      <xdr:colOff>38100</xdr:colOff>
      <xdr:row>96</xdr:row>
      <xdr:rowOff>27059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8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18186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7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12564</xdr:rowOff>
    </xdr:from>
    <xdr:to>
      <xdr:col>15</xdr:col>
      <xdr:colOff>101600</xdr:colOff>
      <xdr:row>96</xdr:row>
      <xdr:rowOff>114164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7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105291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6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51394</xdr:rowOff>
    </xdr:from>
    <xdr:to>
      <xdr:col>10</xdr:col>
      <xdr:colOff>165100</xdr:colOff>
      <xdr:row>95</xdr:row>
      <xdr:rowOff>152994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144121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80259</xdr:rowOff>
    </xdr:from>
    <xdr:to>
      <xdr:col>6</xdr:col>
      <xdr:colOff>38100</xdr:colOff>
      <xdr:row>97</xdr:row>
      <xdr:rowOff>10409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3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3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47299</xdr:rowOff>
    </xdr:from>
    <xdr:to>
      <xdr:col>55</xdr:col>
      <xdr:colOff>0</xdr:colOff>
      <xdr:row>38</xdr:row>
      <xdr:rowOff>34825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219499"/>
          <a:ext cx="838200" cy="33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23203</xdr:rowOff>
    </xdr:from>
    <xdr:to>
      <xdr:col>50</xdr:col>
      <xdr:colOff>114300</xdr:colOff>
      <xdr:row>38</xdr:row>
      <xdr:rowOff>34825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538303"/>
          <a:ext cx="889000" cy="1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23203</xdr:rowOff>
    </xdr:from>
    <xdr:to>
      <xdr:col>45</xdr:col>
      <xdr:colOff>177800</xdr:colOff>
      <xdr:row>38</xdr:row>
      <xdr:rowOff>41744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38303"/>
          <a:ext cx="889000" cy="1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151743</xdr:rowOff>
    </xdr:from>
    <xdr:to>
      <xdr:col>41</xdr:col>
      <xdr:colOff>50800</xdr:colOff>
      <xdr:row>38</xdr:row>
      <xdr:rowOff>41744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23943"/>
          <a:ext cx="889000" cy="23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23981</xdr:rowOff>
    </xdr:from>
    <xdr:to>
      <xdr:col>36</xdr:col>
      <xdr:colOff>165100</xdr:colOff>
      <xdr:row>37</xdr:row>
      <xdr:rowOff>125581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116708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6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167949</xdr:rowOff>
    </xdr:from>
    <xdr:to>
      <xdr:col>55</xdr:col>
      <xdr:colOff>50800</xdr:colOff>
      <xdr:row>36</xdr:row>
      <xdr:rowOff>98099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19376</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2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155475</xdr:rowOff>
    </xdr:from>
    <xdr:to>
      <xdr:col>50</xdr:col>
      <xdr:colOff>165100</xdr:colOff>
      <xdr:row>38</xdr:row>
      <xdr:rowOff>85625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76752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59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143853</xdr:rowOff>
    </xdr:from>
    <xdr:to>
      <xdr:col>46</xdr:col>
      <xdr:colOff>38100</xdr:colOff>
      <xdr:row>38</xdr:row>
      <xdr:rowOff>74003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8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65130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58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162394</xdr:rowOff>
    </xdr:from>
    <xdr:to>
      <xdr:col>41</xdr:col>
      <xdr:colOff>101600</xdr:colOff>
      <xdr:row>38</xdr:row>
      <xdr:rowOff>92544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0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83671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59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100943</xdr:rowOff>
    </xdr:from>
    <xdr:to>
      <xdr:col>36</xdr:col>
      <xdr:colOff>165100</xdr:colOff>
      <xdr:row>37</xdr:row>
      <xdr:rowOff>31093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7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47620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4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28938</xdr:rowOff>
    </xdr:from>
    <xdr:to>
      <xdr:col>55</xdr:col>
      <xdr:colOff>0</xdr:colOff>
      <xdr:row>59</xdr:row>
      <xdr:rowOff>59556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44488"/>
          <a:ext cx="838200" cy="3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59556</xdr:rowOff>
    </xdr:from>
    <xdr:to>
      <xdr:col>50</xdr:col>
      <xdr:colOff>114300</xdr:colOff>
      <xdr:row>59</xdr:row>
      <xdr:rowOff>63571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75106"/>
          <a:ext cx="889000" cy="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61653</xdr:rowOff>
    </xdr:from>
    <xdr:to>
      <xdr:col>45</xdr:col>
      <xdr:colOff>177800</xdr:colOff>
      <xdr:row>59</xdr:row>
      <xdr:rowOff>63571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77203"/>
          <a:ext cx="8890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61653</xdr:rowOff>
    </xdr:from>
    <xdr:to>
      <xdr:col>41</xdr:col>
      <xdr:colOff>50800</xdr:colOff>
      <xdr:row>59</xdr:row>
      <xdr:rowOff>74336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177203"/>
          <a:ext cx="889000" cy="1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121219</xdr:rowOff>
    </xdr:from>
    <xdr:to>
      <xdr:col>36</xdr:col>
      <xdr:colOff>165100</xdr:colOff>
      <xdr:row>59</xdr:row>
      <xdr:rowOff>51369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6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67896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4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149588</xdr:rowOff>
    </xdr:from>
    <xdr:to>
      <xdr:col>55</xdr:col>
      <xdr:colOff>50800</xdr:colOff>
      <xdr:row>59</xdr:row>
      <xdr:rowOff>79738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8756</xdr:rowOff>
    </xdr:from>
    <xdr:to>
      <xdr:col>50</xdr:col>
      <xdr:colOff>165100</xdr:colOff>
      <xdr:row>59</xdr:row>
      <xdr:rowOff>110356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2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101483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21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12771</xdr:rowOff>
    </xdr:from>
    <xdr:to>
      <xdr:col>46</xdr:col>
      <xdr:colOff>38100</xdr:colOff>
      <xdr:row>59</xdr:row>
      <xdr:rowOff>114371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2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105498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22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10853</xdr:rowOff>
    </xdr:from>
    <xdr:to>
      <xdr:col>41</xdr:col>
      <xdr:colOff>101600</xdr:colOff>
      <xdr:row>59</xdr:row>
      <xdr:rowOff>112453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103580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21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23536</xdr:rowOff>
    </xdr:from>
    <xdr:to>
      <xdr:col>36</xdr:col>
      <xdr:colOff>165100</xdr:colOff>
      <xdr:row>59</xdr:row>
      <xdr:rowOff>125136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3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116263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2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130234</xdr:rowOff>
    </xdr:from>
    <xdr:to>
      <xdr:col>55</xdr:col>
      <xdr:colOff>0</xdr:colOff>
      <xdr:row>79</xdr:row>
      <xdr:rowOff>21203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03334"/>
          <a:ext cx="838200" cy="6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21203</xdr:rowOff>
    </xdr:from>
    <xdr:to>
      <xdr:col>50</xdr:col>
      <xdr:colOff>114300</xdr:colOff>
      <xdr:row>79</xdr:row>
      <xdr:rowOff>23723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65753"/>
          <a:ext cx="889000" cy="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23723</xdr:rowOff>
    </xdr:from>
    <xdr:to>
      <xdr:col>45</xdr:col>
      <xdr:colOff>177800</xdr:colOff>
      <xdr:row>79</xdr:row>
      <xdr:rowOff>40748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68273"/>
          <a:ext cx="889000" cy="1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40748</xdr:rowOff>
    </xdr:from>
    <xdr:to>
      <xdr:col>41</xdr:col>
      <xdr:colOff>50800</xdr:colOff>
      <xdr:row>79</xdr:row>
      <xdr:rowOff>43766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85298"/>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79434</xdr:rowOff>
    </xdr:from>
    <xdr:to>
      <xdr:col>55</xdr:col>
      <xdr:colOff>50800</xdr:colOff>
      <xdr:row>79</xdr:row>
      <xdr:rowOff>9584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5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165811</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6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141853</xdr:rowOff>
    </xdr:from>
    <xdr:to>
      <xdr:col>50</xdr:col>
      <xdr:colOff>165100</xdr:colOff>
      <xdr:row>79</xdr:row>
      <xdr:rowOff>72003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63130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144373</xdr:rowOff>
    </xdr:from>
    <xdr:to>
      <xdr:col>46</xdr:col>
      <xdr:colOff>38100</xdr:colOff>
      <xdr:row>79</xdr:row>
      <xdr:rowOff>74523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65650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1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161398</xdr:rowOff>
    </xdr:from>
    <xdr:to>
      <xdr:col>41</xdr:col>
      <xdr:colOff>101600</xdr:colOff>
      <xdr:row>79</xdr:row>
      <xdr:rowOff>91548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82675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164416</xdr:rowOff>
    </xdr:from>
    <xdr:to>
      <xdr:col>36</xdr:col>
      <xdr:colOff>165100</xdr:colOff>
      <xdr:row>79</xdr:row>
      <xdr:rowOff>94566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85693</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3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93559</xdr:rowOff>
    </xdr:from>
    <xdr:to>
      <xdr:col>55</xdr:col>
      <xdr:colOff>0</xdr:colOff>
      <xdr:row>98</xdr:row>
      <xdr:rowOff>101873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95659"/>
          <a:ext cx="838200" cy="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93559</xdr:rowOff>
    </xdr:from>
    <xdr:to>
      <xdr:col>50</xdr:col>
      <xdr:colOff>114300</xdr:colOff>
      <xdr:row>98</xdr:row>
      <xdr:rowOff>98715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95659"/>
          <a:ext cx="889000" cy="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91391</xdr:rowOff>
    </xdr:from>
    <xdr:to>
      <xdr:col>45</xdr:col>
      <xdr:colOff>177800</xdr:colOff>
      <xdr:row>98</xdr:row>
      <xdr:rowOff>98715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93491"/>
          <a:ext cx="889000" cy="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91391</xdr:rowOff>
    </xdr:from>
    <xdr:to>
      <xdr:col>41</xdr:col>
      <xdr:colOff>50800</xdr:colOff>
      <xdr:row>98</xdr:row>
      <xdr:rowOff>106673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93491"/>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6646</xdr:rowOff>
    </xdr:from>
    <xdr:to>
      <xdr:col>36</xdr:col>
      <xdr:colOff>165100</xdr:colOff>
      <xdr:row>98</xdr:row>
      <xdr:rowOff>108246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124773</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8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51073</xdr:rowOff>
    </xdr:from>
    <xdr:to>
      <xdr:col>55</xdr:col>
      <xdr:colOff>50800</xdr:colOff>
      <xdr:row>98</xdr:row>
      <xdr:rowOff>152673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5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42759</xdr:rowOff>
    </xdr:from>
    <xdr:to>
      <xdr:col>50</xdr:col>
      <xdr:colOff>165100</xdr:colOff>
      <xdr:row>98</xdr:row>
      <xdr:rowOff>144359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135486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37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47915</xdr:rowOff>
    </xdr:from>
    <xdr:to>
      <xdr:col>46</xdr:col>
      <xdr:colOff>38100</xdr:colOff>
      <xdr:row>98</xdr:row>
      <xdr:rowOff>149515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5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140642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4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40591</xdr:rowOff>
    </xdr:from>
    <xdr:to>
      <xdr:col>41</xdr:col>
      <xdr:colOff>101600</xdr:colOff>
      <xdr:row>98</xdr:row>
      <xdr:rowOff>142191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133318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93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55873</xdr:rowOff>
    </xdr:from>
    <xdr:to>
      <xdr:col>36</xdr:col>
      <xdr:colOff>165100</xdr:colOff>
      <xdr:row>98</xdr:row>
      <xdr:rowOff>157473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148600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5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161421</xdr:rowOff>
    </xdr:from>
    <xdr:to>
      <xdr:col>85</xdr:col>
      <xdr:colOff>127000</xdr:colOff>
      <xdr:row>38</xdr:row>
      <xdr:rowOff>167871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76521"/>
          <a:ext cx="838200" cy="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167871</xdr:rowOff>
    </xdr:from>
    <xdr:to>
      <xdr:col>81</xdr:col>
      <xdr:colOff>50800</xdr:colOff>
      <xdr:row>39</xdr:row>
      <xdr:rowOff>25762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82971"/>
          <a:ext cx="889000" cy="2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135882</xdr:rowOff>
    </xdr:from>
    <xdr:to>
      <xdr:col>76</xdr:col>
      <xdr:colOff>114300</xdr:colOff>
      <xdr:row>39</xdr:row>
      <xdr:rowOff>25762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0982"/>
          <a:ext cx="889000" cy="6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135882</xdr:rowOff>
    </xdr:from>
    <xdr:to>
      <xdr:col>71</xdr:col>
      <xdr:colOff>177800</xdr:colOff>
      <xdr:row>38</xdr:row>
      <xdr:rowOff>157059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50982"/>
          <a:ext cx="889000" cy="2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75241</xdr:rowOff>
    </xdr:from>
    <xdr:to>
      <xdr:col>67</xdr:col>
      <xdr:colOff>101600</xdr:colOff>
      <xdr:row>39</xdr:row>
      <xdr:rowOff>5391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21918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110621</xdr:rowOff>
    </xdr:from>
    <xdr:to>
      <xdr:col>85</xdr:col>
      <xdr:colOff>177800</xdr:colOff>
      <xdr:row>39</xdr:row>
      <xdr:rowOff>40771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2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117071</xdr:rowOff>
    </xdr:from>
    <xdr:to>
      <xdr:col>81</xdr:col>
      <xdr:colOff>101600</xdr:colOff>
      <xdr:row>39</xdr:row>
      <xdr:rowOff>47221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3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38348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72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146412</xdr:rowOff>
    </xdr:from>
    <xdr:to>
      <xdr:col>76</xdr:col>
      <xdr:colOff>165100</xdr:colOff>
      <xdr:row>39</xdr:row>
      <xdr:rowOff>76562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67689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5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85082</xdr:rowOff>
    </xdr:from>
    <xdr:to>
      <xdr:col>72</xdr:col>
      <xdr:colOff>38100</xdr:colOff>
      <xdr:row>39</xdr:row>
      <xdr:rowOff>15232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6359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69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106259</xdr:rowOff>
    </xdr:from>
    <xdr:to>
      <xdr:col>67</xdr:col>
      <xdr:colOff>101600</xdr:colOff>
      <xdr:row>39</xdr:row>
      <xdr:rowOff>36409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2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27536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71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84460</xdr:rowOff>
    </xdr:from>
    <xdr:to>
      <xdr:col>85</xdr:col>
      <xdr:colOff>127000</xdr:colOff>
      <xdr:row>77</xdr:row>
      <xdr:rowOff>123416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86110"/>
          <a:ext cx="838200" cy="3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123416</xdr:rowOff>
    </xdr:from>
    <xdr:to>
      <xdr:col>81</xdr:col>
      <xdr:colOff>50800</xdr:colOff>
      <xdr:row>77</xdr:row>
      <xdr:rowOff>132770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25066"/>
          <a:ext cx="889000" cy="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132770</xdr:rowOff>
    </xdr:from>
    <xdr:to>
      <xdr:col>76</xdr:col>
      <xdr:colOff>114300</xdr:colOff>
      <xdr:row>77</xdr:row>
      <xdr:rowOff>157620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34420"/>
          <a:ext cx="889000" cy="2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157620</xdr:rowOff>
    </xdr:from>
    <xdr:to>
      <xdr:col>71</xdr:col>
      <xdr:colOff>177800</xdr:colOff>
      <xdr:row>78</xdr:row>
      <xdr:rowOff>6531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59270"/>
          <a:ext cx="889000" cy="2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33660</xdr:rowOff>
    </xdr:from>
    <xdr:to>
      <xdr:col>85</xdr:col>
      <xdr:colOff>177800</xdr:colOff>
      <xdr:row>77</xdr:row>
      <xdr:rowOff>135260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12087</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72616</xdr:rowOff>
    </xdr:from>
    <xdr:to>
      <xdr:col>81</xdr:col>
      <xdr:colOff>101600</xdr:colOff>
      <xdr:row>78</xdr:row>
      <xdr:rowOff>2766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7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165343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6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81970</xdr:rowOff>
    </xdr:from>
    <xdr:to>
      <xdr:col>76</xdr:col>
      <xdr:colOff>165100</xdr:colOff>
      <xdr:row>78</xdr:row>
      <xdr:rowOff>12120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8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3247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3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106820</xdr:rowOff>
    </xdr:from>
    <xdr:to>
      <xdr:col>72</xdr:col>
      <xdr:colOff>38100</xdr:colOff>
      <xdr:row>78</xdr:row>
      <xdr:rowOff>36970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28097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40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127181</xdr:rowOff>
    </xdr:from>
    <xdr:to>
      <xdr:col>67</xdr:col>
      <xdr:colOff>101600</xdr:colOff>
      <xdr:row>78</xdr:row>
      <xdr:rowOff>57331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2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48458</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42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128327</xdr:rowOff>
    </xdr:from>
    <xdr:to>
      <xdr:col>85</xdr:col>
      <xdr:colOff>127000</xdr:colOff>
      <xdr:row>98</xdr:row>
      <xdr:rowOff>134271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30427"/>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79271</xdr:rowOff>
    </xdr:from>
    <xdr:to>
      <xdr:col>81</xdr:col>
      <xdr:colOff>50800</xdr:colOff>
      <xdr:row>98</xdr:row>
      <xdr:rowOff>128327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81371"/>
          <a:ext cx="889000" cy="4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68596</xdr:rowOff>
    </xdr:from>
    <xdr:to>
      <xdr:col>76</xdr:col>
      <xdr:colOff>114300</xdr:colOff>
      <xdr:row>98</xdr:row>
      <xdr:rowOff>79271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70696"/>
          <a:ext cx="889000" cy="1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68596</xdr:rowOff>
    </xdr:from>
    <xdr:to>
      <xdr:col>71</xdr:col>
      <xdr:colOff>177800</xdr:colOff>
      <xdr:row>98</xdr:row>
      <xdr:rowOff>132784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70696"/>
          <a:ext cx="889000" cy="6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83471</xdr:rowOff>
    </xdr:from>
    <xdr:to>
      <xdr:col>85</xdr:col>
      <xdr:colOff>177800</xdr:colOff>
      <xdr:row>99</xdr:row>
      <xdr:rowOff>13621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8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169848</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0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77527</xdr:rowOff>
    </xdr:from>
    <xdr:to>
      <xdr:col>81</xdr:col>
      <xdr:colOff>101600</xdr:colOff>
      <xdr:row>99</xdr:row>
      <xdr:rowOff>7677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170254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7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28471</xdr:rowOff>
    </xdr:from>
    <xdr:to>
      <xdr:col>76</xdr:col>
      <xdr:colOff>165100</xdr:colOff>
      <xdr:row>98</xdr:row>
      <xdr:rowOff>130071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3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121198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2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17796</xdr:rowOff>
    </xdr:from>
    <xdr:to>
      <xdr:col>72</xdr:col>
      <xdr:colOff>38100</xdr:colOff>
      <xdr:row>98</xdr:row>
      <xdr:rowOff>119396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1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110523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1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81984</xdr:rowOff>
    </xdr:from>
    <xdr:to>
      <xdr:col>67</xdr:col>
      <xdr:colOff>101600</xdr:colOff>
      <xdr:row>99</xdr:row>
      <xdr:rowOff>12134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3261</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7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130327</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473977"/>
          <a:ext cx="838200" cy="18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20153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35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66141</xdr:rowOff>
    </xdr:from>
    <xdr:to>
      <xdr:col>98</xdr:col>
      <xdr:colOff>38100</xdr:colOff>
      <xdr:row>38</xdr:row>
      <xdr:rowOff>167741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12818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5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79527</xdr:rowOff>
    </xdr:from>
    <xdr:to>
      <xdr:col>116</xdr:col>
      <xdr:colOff>114300</xdr:colOff>
      <xdr:row>38</xdr:row>
      <xdr:rowOff>9677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102404</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86598</xdr:rowOff>
    </xdr:from>
    <xdr:to>
      <xdr:col>98</xdr:col>
      <xdr:colOff>38100</xdr:colOff>
      <xdr:row>59</xdr:row>
      <xdr:rowOff>16748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33275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50789</xdr:rowOff>
    </xdr:from>
    <xdr:to>
      <xdr:col>116</xdr:col>
      <xdr:colOff>63500</xdr:colOff>
      <xdr:row>77</xdr:row>
      <xdr:rowOff>68835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080989"/>
          <a:ext cx="838200" cy="18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50789</xdr:rowOff>
    </xdr:from>
    <xdr:to>
      <xdr:col>111</xdr:col>
      <xdr:colOff>177800</xdr:colOff>
      <xdr:row>76</xdr:row>
      <xdr:rowOff>65591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80989"/>
          <a:ext cx="889000" cy="1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65591</xdr:rowOff>
    </xdr:from>
    <xdr:to>
      <xdr:col>107</xdr:col>
      <xdr:colOff>50800</xdr:colOff>
      <xdr:row>76</xdr:row>
      <xdr:rowOff>115095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95791"/>
          <a:ext cx="889000" cy="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107654</xdr:rowOff>
    </xdr:from>
    <xdr:to>
      <xdr:col>102</xdr:col>
      <xdr:colOff>114300</xdr:colOff>
      <xdr:row>76</xdr:row>
      <xdr:rowOff>115095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137854"/>
          <a:ext cx="889000" cy="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79744</xdr:rowOff>
    </xdr:from>
    <xdr:to>
      <xdr:col>98</xdr:col>
      <xdr:colOff>38100</xdr:colOff>
      <xdr:row>77</xdr:row>
      <xdr:rowOff>9894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1021</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18035</xdr:rowOff>
    </xdr:from>
    <xdr:to>
      <xdr:col>116</xdr:col>
      <xdr:colOff>114300</xdr:colOff>
      <xdr:row>77</xdr:row>
      <xdr:rowOff>119635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1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167912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9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171439</xdr:rowOff>
    </xdr:from>
    <xdr:to>
      <xdr:col>112</xdr:col>
      <xdr:colOff>38100</xdr:colOff>
      <xdr:row>76</xdr:row>
      <xdr:rowOff>101589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118117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80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14791</xdr:rowOff>
    </xdr:from>
    <xdr:to>
      <xdr:col>107</xdr:col>
      <xdr:colOff>101600</xdr:colOff>
      <xdr:row>76</xdr:row>
      <xdr:rowOff>116391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4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107518</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3137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64295</xdr:rowOff>
    </xdr:from>
    <xdr:to>
      <xdr:col>102</xdr:col>
      <xdr:colOff>165100</xdr:colOff>
      <xdr:row>76</xdr:row>
      <xdr:rowOff>165895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9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157022</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318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56854</xdr:rowOff>
    </xdr:from>
    <xdr:to>
      <xdr:col>98</xdr:col>
      <xdr:colOff>38100</xdr:colOff>
      <xdr:row>76</xdr:row>
      <xdr:rowOff>158454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8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3531</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86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年度から市町村類型が変更（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Ⅰ-0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Ⅰ-2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）となったが、昨年度同様、ほぼ類似団体より低コストとなっている。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会計年度任用職員の人件費に勤勉手当が加わった</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ことにより増加した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ものによる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もので今後は地域手当が段階的に</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％まで上がる予定もあり増加傾向が予想される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補助金等については農林水産事業関連による補助金の増により大幅な増額となった。出資金については、令和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年度より簡易水道事業会計が公営企業法適用となり出資したためであり、来年度以降も同様の水準で推移していくと思われる。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（うち新規整備）については令和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月ケ瀬口駅前整備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高齢者福祉施設整備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関連事業による増により例年より大幅な増額となったが依然として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他団体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程度となっている。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年度に比べて大きく増加しているが、これは、主に物価高騰対応重点支援事業において物価高騰対策給付金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や定額減税補足給付金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を給付したもので来年度以降において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も臨時交付金関連事業の有無により増減に影響があるため動向を注視する必要がある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なお、積立金については他団体の半分以下であるため、必要且つ十分な基金の積み増しは必要であり、常に事業の精査を行い後年度負担を軽減することに努める。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京都府南山城村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2,379
2,346
64.11
3,669,390
3,617,418
24,610
1,941,133
2,491,283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10084</xdr:rowOff>
    </xdr:from>
    <xdr:to>
      <xdr:col>24</xdr:col>
      <xdr:colOff>63500</xdr:colOff>
      <xdr:row>38</xdr:row>
      <xdr:rowOff>24885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25184"/>
          <a:ext cx="838200" cy="1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24885</xdr:rowOff>
    </xdr:from>
    <xdr:to>
      <xdr:col>19</xdr:col>
      <xdr:colOff>177800</xdr:colOff>
      <xdr:row>38</xdr:row>
      <xdr:rowOff>34944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39985"/>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34944</xdr:rowOff>
    </xdr:from>
    <xdr:to>
      <xdr:col>15</xdr:col>
      <xdr:colOff>50800</xdr:colOff>
      <xdr:row>38</xdr:row>
      <xdr:rowOff>76550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50044"/>
          <a:ext cx="8890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38473</xdr:rowOff>
    </xdr:from>
    <xdr:to>
      <xdr:col>10</xdr:col>
      <xdr:colOff>114300</xdr:colOff>
      <xdr:row>38</xdr:row>
      <xdr:rowOff>76550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553573"/>
          <a:ext cx="889000" cy="3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15034</xdr:rowOff>
    </xdr:from>
    <xdr:to>
      <xdr:col>6</xdr:col>
      <xdr:colOff>38100</xdr:colOff>
      <xdr:row>38</xdr:row>
      <xdr:rowOff>116634</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107761</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2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130734</xdr:rowOff>
    </xdr:from>
    <xdr:to>
      <xdr:col>24</xdr:col>
      <xdr:colOff>114300</xdr:colOff>
      <xdr:row>38</xdr:row>
      <xdr:rowOff>60884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109161</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5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145536</xdr:rowOff>
    </xdr:from>
    <xdr:to>
      <xdr:col>20</xdr:col>
      <xdr:colOff>38100</xdr:colOff>
      <xdr:row>38</xdr:row>
      <xdr:rowOff>75685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891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66812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58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155594</xdr:rowOff>
    </xdr:from>
    <xdr:to>
      <xdr:col>15</xdr:col>
      <xdr:colOff>101600</xdr:colOff>
      <xdr:row>38</xdr:row>
      <xdr:rowOff>85744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9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76871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59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25750</xdr:rowOff>
    </xdr:from>
    <xdr:to>
      <xdr:col>10</xdr:col>
      <xdr:colOff>165100</xdr:colOff>
      <xdr:row>38</xdr:row>
      <xdr:rowOff>127350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4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118477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3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159123</xdr:rowOff>
    </xdr:from>
    <xdr:to>
      <xdr:col>6</xdr:col>
      <xdr:colOff>38100</xdr:colOff>
      <xdr:row>38</xdr:row>
      <xdr:rowOff>89273</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0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105800</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7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165773</xdr:rowOff>
    </xdr:from>
    <xdr:to>
      <xdr:col>24</xdr:col>
      <xdr:colOff>63500</xdr:colOff>
      <xdr:row>58</xdr:row>
      <xdr:rowOff>3817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38423"/>
          <a:ext cx="838200" cy="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3817</xdr:rowOff>
    </xdr:from>
    <xdr:to>
      <xdr:col>19</xdr:col>
      <xdr:colOff>177800</xdr:colOff>
      <xdr:row>58</xdr:row>
      <xdr:rowOff>16859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47917"/>
          <a:ext cx="889000" cy="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8762</xdr:rowOff>
    </xdr:from>
    <xdr:to>
      <xdr:col>15</xdr:col>
      <xdr:colOff>50800</xdr:colOff>
      <xdr:row>58</xdr:row>
      <xdr:rowOff>16859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52862"/>
          <a:ext cx="889000" cy="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107014</xdr:rowOff>
    </xdr:from>
    <xdr:to>
      <xdr:col>10</xdr:col>
      <xdr:colOff>114300</xdr:colOff>
      <xdr:row>58</xdr:row>
      <xdr:rowOff>8762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79664"/>
          <a:ext cx="889000" cy="7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114973</xdr:rowOff>
    </xdr:from>
    <xdr:to>
      <xdr:col>24</xdr:col>
      <xdr:colOff>114300</xdr:colOff>
      <xdr:row>58</xdr:row>
      <xdr:rowOff>45123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8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29900</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02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124467</xdr:rowOff>
    </xdr:from>
    <xdr:to>
      <xdr:col>20</xdr:col>
      <xdr:colOff>38100</xdr:colOff>
      <xdr:row>58</xdr:row>
      <xdr:rowOff>54617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45744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8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137509</xdr:rowOff>
    </xdr:from>
    <xdr:to>
      <xdr:col>15</xdr:col>
      <xdr:colOff>101600</xdr:colOff>
      <xdr:row>58</xdr:row>
      <xdr:rowOff>67659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1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58786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0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129412</xdr:rowOff>
    </xdr:from>
    <xdr:to>
      <xdr:col>10</xdr:col>
      <xdr:colOff>165100</xdr:colOff>
      <xdr:row>58</xdr:row>
      <xdr:rowOff>59562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0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50689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9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56214</xdr:rowOff>
    </xdr:from>
    <xdr:to>
      <xdr:col>6</xdr:col>
      <xdr:colOff>38100</xdr:colOff>
      <xdr:row>57</xdr:row>
      <xdr:rowOff>157814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2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2891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0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154422</xdr:rowOff>
    </xdr:from>
    <xdr:to>
      <xdr:col>24</xdr:col>
      <xdr:colOff>63500</xdr:colOff>
      <xdr:row>78</xdr:row>
      <xdr:rowOff>71244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56072"/>
          <a:ext cx="838200" cy="8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71244</xdr:rowOff>
    </xdr:from>
    <xdr:to>
      <xdr:col>19</xdr:col>
      <xdr:colOff>177800</xdr:colOff>
      <xdr:row>78</xdr:row>
      <xdr:rowOff>125278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444344"/>
          <a:ext cx="889000" cy="5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93963</xdr:rowOff>
    </xdr:from>
    <xdr:to>
      <xdr:col>15</xdr:col>
      <xdr:colOff>50800</xdr:colOff>
      <xdr:row>78</xdr:row>
      <xdr:rowOff>125278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467063"/>
          <a:ext cx="889000" cy="3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93963</xdr:rowOff>
    </xdr:from>
    <xdr:to>
      <xdr:col>10</xdr:col>
      <xdr:colOff>114300</xdr:colOff>
      <xdr:row>79</xdr:row>
      <xdr:rowOff>2944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67063"/>
          <a:ext cx="889000" cy="8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7813</xdr:rowOff>
    </xdr:from>
    <xdr:to>
      <xdr:col>6</xdr:col>
      <xdr:colOff>38100</xdr:colOff>
      <xdr:row>78</xdr:row>
      <xdr:rowOff>109413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125940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103622</xdr:rowOff>
    </xdr:from>
    <xdr:to>
      <xdr:col>24</xdr:col>
      <xdr:colOff>114300</xdr:colOff>
      <xdr:row>78</xdr:row>
      <xdr:rowOff>33772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0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82049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83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20444</xdr:rowOff>
    </xdr:from>
    <xdr:to>
      <xdr:col>20</xdr:col>
      <xdr:colOff>38100</xdr:colOff>
      <xdr:row>78</xdr:row>
      <xdr:rowOff>122044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113171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8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74478</xdr:rowOff>
    </xdr:from>
    <xdr:to>
      <xdr:col>15</xdr:col>
      <xdr:colOff>101600</xdr:colOff>
      <xdr:row>79</xdr:row>
      <xdr:rowOff>4628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4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167205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54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43163</xdr:rowOff>
    </xdr:from>
    <xdr:to>
      <xdr:col>10</xdr:col>
      <xdr:colOff>165100</xdr:colOff>
      <xdr:row>78</xdr:row>
      <xdr:rowOff>144763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1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135890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0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123594</xdr:rowOff>
    </xdr:from>
    <xdr:to>
      <xdr:col>6</xdr:col>
      <xdr:colOff>38100</xdr:colOff>
      <xdr:row>79</xdr:row>
      <xdr:rowOff>53744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9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44871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89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115963</xdr:rowOff>
    </xdr:from>
    <xdr:to>
      <xdr:col>24</xdr:col>
      <xdr:colOff>63500</xdr:colOff>
      <xdr:row>97</xdr:row>
      <xdr:rowOff>154470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46613"/>
          <a:ext cx="838200" cy="3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133387</xdr:rowOff>
    </xdr:from>
    <xdr:to>
      <xdr:col>19</xdr:col>
      <xdr:colOff>177800</xdr:colOff>
      <xdr:row>97</xdr:row>
      <xdr:rowOff>154470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64037"/>
          <a:ext cx="889000" cy="2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133387</xdr:rowOff>
    </xdr:from>
    <xdr:to>
      <xdr:col>15</xdr:col>
      <xdr:colOff>50800</xdr:colOff>
      <xdr:row>97</xdr:row>
      <xdr:rowOff>166658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64037"/>
          <a:ext cx="889000" cy="3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166119</xdr:rowOff>
    </xdr:from>
    <xdr:to>
      <xdr:col>10</xdr:col>
      <xdr:colOff>114300</xdr:colOff>
      <xdr:row>97</xdr:row>
      <xdr:rowOff>166658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96769"/>
          <a:ext cx="8890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65163</xdr:rowOff>
    </xdr:from>
    <xdr:to>
      <xdr:col>24</xdr:col>
      <xdr:colOff>114300</xdr:colOff>
      <xdr:row>97</xdr:row>
      <xdr:rowOff>166763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9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43590</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7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103670</xdr:rowOff>
    </xdr:from>
    <xdr:to>
      <xdr:col>20</xdr:col>
      <xdr:colOff>38100</xdr:colOff>
      <xdr:row>98</xdr:row>
      <xdr:rowOff>33820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24947</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2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82587</xdr:rowOff>
    </xdr:from>
    <xdr:to>
      <xdr:col>15</xdr:col>
      <xdr:colOff>101600</xdr:colOff>
      <xdr:row>98</xdr:row>
      <xdr:rowOff>12737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3864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115858</xdr:rowOff>
    </xdr:from>
    <xdr:to>
      <xdr:col>10</xdr:col>
      <xdr:colOff>165100</xdr:colOff>
      <xdr:row>98</xdr:row>
      <xdr:rowOff>46008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4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37135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3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115319</xdr:rowOff>
    </xdr:from>
    <xdr:to>
      <xdr:col>6</xdr:col>
      <xdr:colOff>38100</xdr:colOff>
      <xdr:row>98</xdr:row>
      <xdr:rowOff>45469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4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36596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3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151174</xdr:rowOff>
    </xdr:from>
    <xdr:to>
      <xdr:col>36</xdr:col>
      <xdr:colOff>165100</xdr:colOff>
      <xdr:row>39</xdr:row>
      <xdr:rowOff>81324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97851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44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14822</xdr:rowOff>
    </xdr:from>
    <xdr:to>
      <xdr:col>55</xdr:col>
      <xdr:colOff>0</xdr:colOff>
      <xdr:row>58</xdr:row>
      <xdr:rowOff>121263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16022"/>
          <a:ext cx="838200" cy="44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121193</xdr:rowOff>
    </xdr:from>
    <xdr:to>
      <xdr:col>50</xdr:col>
      <xdr:colOff>114300</xdr:colOff>
      <xdr:row>58</xdr:row>
      <xdr:rowOff>121263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65293"/>
          <a:ext cx="8890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89174</xdr:rowOff>
    </xdr:from>
    <xdr:to>
      <xdr:col>45</xdr:col>
      <xdr:colOff>177800</xdr:colOff>
      <xdr:row>58</xdr:row>
      <xdr:rowOff>121193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33274"/>
          <a:ext cx="889000" cy="3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89174</xdr:rowOff>
    </xdr:from>
    <xdr:to>
      <xdr:col>41</xdr:col>
      <xdr:colOff>50800</xdr:colOff>
      <xdr:row>58</xdr:row>
      <xdr:rowOff>109481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33274"/>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31769</xdr:rowOff>
    </xdr:from>
    <xdr:to>
      <xdr:col>36</xdr:col>
      <xdr:colOff>165100</xdr:colOff>
      <xdr:row>57</xdr:row>
      <xdr:rowOff>133369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149896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135472</xdr:rowOff>
    </xdr:from>
    <xdr:to>
      <xdr:col>55</xdr:col>
      <xdr:colOff>50800</xdr:colOff>
      <xdr:row>56</xdr:row>
      <xdr:rowOff>65622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6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158349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16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70463</xdr:rowOff>
    </xdr:from>
    <xdr:to>
      <xdr:col>50</xdr:col>
      <xdr:colOff>165100</xdr:colOff>
      <xdr:row>59</xdr:row>
      <xdr:rowOff>613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1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163190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0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70393</xdr:rowOff>
    </xdr:from>
    <xdr:to>
      <xdr:col>46</xdr:col>
      <xdr:colOff>38100</xdr:colOff>
      <xdr:row>59</xdr:row>
      <xdr:rowOff>543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1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163120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0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38374</xdr:rowOff>
    </xdr:from>
    <xdr:to>
      <xdr:col>41</xdr:col>
      <xdr:colOff>101600</xdr:colOff>
      <xdr:row>58</xdr:row>
      <xdr:rowOff>139974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8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131101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58681</xdr:rowOff>
    </xdr:from>
    <xdr:to>
      <xdr:col>36</xdr:col>
      <xdr:colOff>165100</xdr:colOff>
      <xdr:row>58</xdr:row>
      <xdr:rowOff>160281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0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151408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9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60359</xdr:rowOff>
    </xdr:from>
    <xdr:to>
      <xdr:col>55</xdr:col>
      <xdr:colOff>0</xdr:colOff>
      <xdr:row>79</xdr:row>
      <xdr:rowOff>77732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604909"/>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72380</xdr:rowOff>
    </xdr:from>
    <xdr:to>
      <xdr:col>50</xdr:col>
      <xdr:colOff>114300</xdr:colOff>
      <xdr:row>79</xdr:row>
      <xdr:rowOff>77732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616930"/>
          <a:ext cx="889000" cy="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72380</xdr:rowOff>
    </xdr:from>
    <xdr:to>
      <xdr:col>45</xdr:col>
      <xdr:colOff>177800</xdr:colOff>
      <xdr:row>79</xdr:row>
      <xdr:rowOff>77242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616930"/>
          <a:ext cx="889000" cy="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62390</xdr:rowOff>
    </xdr:from>
    <xdr:to>
      <xdr:col>41</xdr:col>
      <xdr:colOff>50800</xdr:colOff>
      <xdr:row>79</xdr:row>
      <xdr:rowOff>77242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606940"/>
          <a:ext cx="889000" cy="1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146234</xdr:rowOff>
    </xdr:from>
    <xdr:to>
      <xdr:col>36</xdr:col>
      <xdr:colOff>165100</xdr:colOff>
      <xdr:row>79</xdr:row>
      <xdr:rowOff>76384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92911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9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9559</xdr:rowOff>
    </xdr:from>
    <xdr:to>
      <xdr:col>55</xdr:col>
      <xdr:colOff>50800</xdr:colOff>
      <xdr:row>79</xdr:row>
      <xdr:rowOff>111159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5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26932</xdr:rowOff>
    </xdr:from>
    <xdr:to>
      <xdr:col>50</xdr:col>
      <xdr:colOff>165100</xdr:colOff>
      <xdr:row>79</xdr:row>
      <xdr:rowOff>128532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7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119659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6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21580</xdr:rowOff>
    </xdr:from>
    <xdr:to>
      <xdr:col>46</xdr:col>
      <xdr:colOff>38100</xdr:colOff>
      <xdr:row>79</xdr:row>
      <xdr:rowOff>123180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114307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26442</xdr:rowOff>
    </xdr:from>
    <xdr:to>
      <xdr:col>41</xdr:col>
      <xdr:colOff>101600</xdr:colOff>
      <xdr:row>79</xdr:row>
      <xdr:rowOff>128042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119169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6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11590</xdr:rowOff>
    </xdr:from>
    <xdr:to>
      <xdr:col>36</xdr:col>
      <xdr:colOff>165100</xdr:colOff>
      <xdr:row>79</xdr:row>
      <xdr:rowOff>113190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104317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76571</xdr:rowOff>
    </xdr:from>
    <xdr:to>
      <xdr:col>55</xdr:col>
      <xdr:colOff>0</xdr:colOff>
      <xdr:row>98</xdr:row>
      <xdr:rowOff>87562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78671"/>
          <a:ext cx="8382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83998</xdr:rowOff>
    </xdr:from>
    <xdr:to>
      <xdr:col>50</xdr:col>
      <xdr:colOff>114300</xdr:colOff>
      <xdr:row>98</xdr:row>
      <xdr:rowOff>87562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86098"/>
          <a:ext cx="889000" cy="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83998</xdr:rowOff>
    </xdr:from>
    <xdr:to>
      <xdr:col>45</xdr:col>
      <xdr:colOff>177800</xdr:colOff>
      <xdr:row>98</xdr:row>
      <xdr:rowOff>94679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86098"/>
          <a:ext cx="889000" cy="1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94679</xdr:rowOff>
    </xdr:from>
    <xdr:to>
      <xdr:col>41</xdr:col>
      <xdr:colOff>50800</xdr:colOff>
      <xdr:row>98</xdr:row>
      <xdr:rowOff>111061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96779"/>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18090</xdr:rowOff>
    </xdr:from>
    <xdr:to>
      <xdr:col>36</xdr:col>
      <xdr:colOff>165100</xdr:colOff>
      <xdr:row>98</xdr:row>
      <xdr:rowOff>119690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136217</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25771</xdr:rowOff>
    </xdr:from>
    <xdr:to>
      <xdr:col>55</xdr:col>
      <xdr:colOff>50800</xdr:colOff>
      <xdr:row>98</xdr:row>
      <xdr:rowOff>127371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2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147795</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36762</xdr:rowOff>
    </xdr:from>
    <xdr:to>
      <xdr:col>50</xdr:col>
      <xdr:colOff>165100</xdr:colOff>
      <xdr:row>98</xdr:row>
      <xdr:rowOff>138362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129489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93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33198</xdr:rowOff>
    </xdr:from>
    <xdr:to>
      <xdr:col>46</xdr:col>
      <xdr:colOff>38100</xdr:colOff>
      <xdr:row>98</xdr:row>
      <xdr:rowOff>134798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3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125925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92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43879</xdr:rowOff>
    </xdr:from>
    <xdr:to>
      <xdr:col>41</xdr:col>
      <xdr:colOff>101600</xdr:colOff>
      <xdr:row>98</xdr:row>
      <xdr:rowOff>145479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4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136606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3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60261</xdr:rowOff>
    </xdr:from>
    <xdr:to>
      <xdr:col>36</xdr:col>
      <xdr:colOff>165100</xdr:colOff>
      <xdr:row>98</xdr:row>
      <xdr:rowOff>161861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6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152988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5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1188</xdr:rowOff>
    </xdr:from>
    <xdr:to>
      <xdr:col>85</xdr:col>
      <xdr:colOff>127000</xdr:colOff>
      <xdr:row>38</xdr:row>
      <xdr:rowOff>11715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16288"/>
          <a:ext cx="838200" cy="1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11715</xdr:rowOff>
    </xdr:from>
    <xdr:to>
      <xdr:col>81</xdr:col>
      <xdr:colOff>50800</xdr:colOff>
      <xdr:row>38</xdr:row>
      <xdr:rowOff>32395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26815"/>
          <a:ext cx="889000" cy="2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21937</xdr:rowOff>
    </xdr:from>
    <xdr:to>
      <xdr:col>76</xdr:col>
      <xdr:colOff>114300</xdr:colOff>
      <xdr:row>38</xdr:row>
      <xdr:rowOff>32395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37037"/>
          <a:ext cx="8890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21937</xdr:rowOff>
    </xdr:from>
    <xdr:to>
      <xdr:col>71</xdr:col>
      <xdr:colOff>177800</xdr:colOff>
      <xdr:row>38</xdr:row>
      <xdr:rowOff>58037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37037"/>
          <a:ext cx="889000" cy="3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121838</xdr:rowOff>
    </xdr:from>
    <xdr:to>
      <xdr:col>85</xdr:col>
      <xdr:colOff>177800</xdr:colOff>
      <xdr:row>38</xdr:row>
      <xdr:rowOff>51988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6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100265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4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132364</xdr:rowOff>
    </xdr:from>
    <xdr:to>
      <xdr:col>81</xdr:col>
      <xdr:colOff>101600</xdr:colOff>
      <xdr:row>38</xdr:row>
      <xdr:rowOff>62514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7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53642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6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153045</xdr:rowOff>
    </xdr:from>
    <xdr:to>
      <xdr:col>76</xdr:col>
      <xdr:colOff>165100</xdr:colOff>
      <xdr:row>38</xdr:row>
      <xdr:rowOff>83195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74322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8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142587</xdr:rowOff>
    </xdr:from>
    <xdr:to>
      <xdr:col>72</xdr:col>
      <xdr:colOff>38100</xdr:colOff>
      <xdr:row>38</xdr:row>
      <xdr:rowOff>72737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8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63864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7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7237</xdr:rowOff>
    </xdr:from>
    <xdr:to>
      <xdr:col>67</xdr:col>
      <xdr:colOff>101600</xdr:colOff>
      <xdr:row>38</xdr:row>
      <xdr:rowOff>108837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2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99964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1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60008</xdr:rowOff>
    </xdr:from>
    <xdr:to>
      <xdr:col>85</xdr:col>
      <xdr:colOff>127000</xdr:colOff>
      <xdr:row>58</xdr:row>
      <xdr:rowOff>88126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10004108"/>
          <a:ext cx="8382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75227</xdr:rowOff>
    </xdr:from>
    <xdr:to>
      <xdr:col>81</xdr:col>
      <xdr:colOff>50800</xdr:colOff>
      <xdr:row>58</xdr:row>
      <xdr:rowOff>88126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10019327"/>
          <a:ext cx="889000" cy="1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75227</xdr:rowOff>
    </xdr:from>
    <xdr:to>
      <xdr:col>76</xdr:col>
      <xdr:colOff>114300</xdr:colOff>
      <xdr:row>58</xdr:row>
      <xdr:rowOff>76805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19327"/>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71621</xdr:rowOff>
    </xdr:from>
    <xdr:to>
      <xdr:col>71</xdr:col>
      <xdr:colOff>177800</xdr:colOff>
      <xdr:row>58</xdr:row>
      <xdr:rowOff>76805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15721"/>
          <a:ext cx="889000" cy="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69658</xdr:rowOff>
    </xdr:from>
    <xdr:to>
      <xdr:col>67</xdr:col>
      <xdr:colOff>101600</xdr:colOff>
      <xdr:row>57</xdr:row>
      <xdr:rowOff>171258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16335</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9208</xdr:rowOff>
    </xdr:from>
    <xdr:to>
      <xdr:col>85</xdr:col>
      <xdr:colOff>177800</xdr:colOff>
      <xdr:row>58</xdr:row>
      <xdr:rowOff>110808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5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95585</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6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37326</xdr:rowOff>
    </xdr:from>
    <xdr:to>
      <xdr:col>81</xdr:col>
      <xdr:colOff>101600</xdr:colOff>
      <xdr:row>58</xdr:row>
      <xdr:rowOff>138926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8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130053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24427</xdr:rowOff>
    </xdr:from>
    <xdr:to>
      <xdr:col>76</xdr:col>
      <xdr:colOff>165100</xdr:colOff>
      <xdr:row>58</xdr:row>
      <xdr:rowOff>126027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117154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26005</xdr:rowOff>
    </xdr:from>
    <xdr:to>
      <xdr:col>72</xdr:col>
      <xdr:colOff>38100</xdr:colOff>
      <xdr:row>58</xdr:row>
      <xdr:rowOff>127605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118732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6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20821</xdr:rowOff>
    </xdr:from>
    <xdr:to>
      <xdr:col>67</xdr:col>
      <xdr:colOff>101600</xdr:colOff>
      <xdr:row>58</xdr:row>
      <xdr:rowOff>122421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6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113548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5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161421</xdr:rowOff>
    </xdr:from>
    <xdr:to>
      <xdr:col>85</xdr:col>
      <xdr:colOff>127000</xdr:colOff>
      <xdr:row>78</xdr:row>
      <xdr:rowOff>167870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34521"/>
          <a:ext cx="838200" cy="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167870</xdr:rowOff>
    </xdr:from>
    <xdr:to>
      <xdr:col>81</xdr:col>
      <xdr:colOff>50800</xdr:colOff>
      <xdr:row>79</xdr:row>
      <xdr:rowOff>25761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40970"/>
          <a:ext cx="889000" cy="2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135882</xdr:rowOff>
    </xdr:from>
    <xdr:to>
      <xdr:col>76</xdr:col>
      <xdr:colOff>114300</xdr:colOff>
      <xdr:row>79</xdr:row>
      <xdr:rowOff>25761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08982"/>
          <a:ext cx="889000" cy="6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135882</xdr:rowOff>
    </xdr:from>
    <xdr:to>
      <xdr:col>71</xdr:col>
      <xdr:colOff>177800</xdr:colOff>
      <xdr:row>78</xdr:row>
      <xdr:rowOff>157059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08982"/>
          <a:ext cx="889000" cy="2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75237</xdr:rowOff>
    </xdr:from>
    <xdr:to>
      <xdr:col>67</xdr:col>
      <xdr:colOff>101600</xdr:colOff>
      <xdr:row>79</xdr:row>
      <xdr:rowOff>5387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21914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2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110621</xdr:rowOff>
    </xdr:from>
    <xdr:to>
      <xdr:col>85</xdr:col>
      <xdr:colOff>177800</xdr:colOff>
      <xdr:row>79</xdr:row>
      <xdr:rowOff>40771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8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117070</xdr:rowOff>
    </xdr:from>
    <xdr:to>
      <xdr:col>81</xdr:col>
      <xdr:colOff>101600</xdr:colOff>
      <xdr:row>79</xdr:row>
      <xdr:rowOff>47220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38347</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58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146411</xdr:rowOff>
    </xdr:from>
    <xdr:to>
      <xdr:col>76</xdr:col>
      <xdr:colOff>165100</xdr:colOff>
      <xdr:row>79</xdr:row>
      <xdr:rowOff>76561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1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67688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1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85082</xdr:rowOff>
    </xdr:from>
    <xdr:to>
      <xdr:col>72</xdr:col>
      <xdr:colOff>38100</xdr:colOff>
      <xdr:row>79</xdr:row>
      <xdr:rowOff>15232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5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6359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5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106259</xdr:rowOff>
    </xdr:from>
    <xdr:to>
      <xdr:col>67</xdr:col>
      <xdr:colOff>101600</xdr:colOff>
      <xdr:row>79</xdr:row>
      <xdr:rowOff>36409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7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27536</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57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84460</xdr:rowOff>
    </xdr:from>
    <xdr:to>
      <xdr:col>85</xdr:col>
      <xdr:colOff>127000</xdr:colOff>
      <xdr:row>97</xdr:row>
      <xdr:rowOff>123416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15110"/>
          <a:ext cx="838200" cy="3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123416</xdr:rowOff>
    </xdr:from>
    <xdr:to>
      <xdr:col>81</xdr:col>
      <xdr:colOff>50800</xdr:colOff>
      <xdr:row>97</xdr:row>
      <xdr:rowOff>132770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54066"/>
          <a:ext cx="889000" cy="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132770</xdr:rowOff>
    </xdr:from>
    <xdr:to>
      <xdr:col>76</xdr:col>
      <xdr:colOff>114300</xdr:colOff>
      <xdr:row>97</xdr:row>
      <xdr:rowOff>157620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63420"/>
          <a:ext cx="889000" cy="2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157620</xdr:rowOff>
    </xdr:from>
    <xdr:to>
      <xdr:col>71</xdr:col>
      <xdr:colOff>177800</xdr:colOff>
      <xdr:row>98</xdr:row>
      <xdr:rowOff>6531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88270"/>
          <a:ext cx="889000" cy="2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33660</xdr:rowOff>
    </xdr:from>
    <xdr:to>
      <xdr:col>85</xdr:col>
      <xdr:colOff>177800</xdr:colOff>
      <xdr:row>97</xdr:row>
      <xdr:rowOff>135260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6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12087</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42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72616</xdr:rowOff>
    </xdr:from>
    <xdr:to>
      <xdr:col>81</xdr:col>
      <xdr:colOff>101600</xdr:colOff>
      <xdr:row>98</xdr:row>
      <xdr:rowOff>2766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0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165343</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79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81970</xdr:rowOff>
    </xdr:from>
    <xdr:to>
      <xdr:col>76</xdr:col>
      <xdr:colOff>165100</xdr:colOff>
      <xdr:row>98</xdr:row>
      <xdr:rowOff>12120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3247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80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106820</xdr:rowOff>
    </xdr:from>
    <xdr:to>
      <xdr:col>72</xdr:col>
      <xdr:colOff>38100</xdr:colOff>
      <xdr:row>98</xdr:row>
      <xdr:rowOff>36970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28097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830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127181</xdr:rowOff>
    </xdr:from>
    <xdr:to>
      <xdr:col>67</xdr:col>
      <xdr:colOff>101600</xdr:colOff>
      <xdr:row>98</xdr:row>
      <xdr:rowOff>57331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5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48458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85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143130</xdr:rowOff>
    </xdr:from>
    <xdr:to>
      <xdr:col>98</xdr:col>
      <xdr:colOff>38100</xdr:colOff>
      <xdr:row>38</xdr:row>
      <xdr:rowOff>73279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67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89807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2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年度から市町村類型が変更（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Ⅰ-0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Ⅰ-2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）したが、前年度に引き続き類似団体より低コストとなっているのが見受けられる。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総務費については電算管理事業の大幅な増、民生費については、主に</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障害者自立支援法の給付事業費や医療費の助成及び児童手当の給付費等法律により制度化された事業で</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あり市町村に裁量の余地がない事業が多いが、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定額減税補足給付金支給事業や物価高騰対策支援事業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関係において増となった。</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塵芥処理経費の増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額、商工費について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物価高騰対策支援事業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関係において商品券配布事業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増となった。消防費が少ないのは、相楽中部消防組合を設立しているが、人口規模等から主となる木津川市の支出が大きいことも考えられる。　公債費は、他団体に比べて低いものの、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人当たりの積立金等は少ないため、今後も新規事業を含めて十分精査の上で、必要最小限の起債発行に留める必要がある。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物価高騰対策支援事業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関係の影響による増がみられる年となった。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京都府南山城村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標準財政規模については、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R5 1,867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R6 1,941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と増加となった。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大きな理由は、地方交付税の経費の人口減少等特別対策事業費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R5 132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R6 144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百万円、臨時財政対策債償還基金費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R5  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R6  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百万円の増や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給与改定費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百万円の増とな</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り基準財政需要額が増加した。財政調整基金については、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R5 641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R6 522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百万円減）となり、財政調整基金残高の比率が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下がっている。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実質収支額は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R5 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R6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百万円となり、実質単年度収支においても比率が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っている。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京都府南山城村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標準財政規模については、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R5 1,867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R6 1,941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国民健康保険特別会計や介護保険特別会計等については、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年度により保険給付の増減が大きいため年度によって波がある。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高額な保険給付などが発生すれば、黒字額は急減することもあるため、引き続き動向を注視していく。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また、簡易水道特別会計では、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公営企業への移行に伴う打ち切り決算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は簡易水道事業会計へ</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移行による比率となった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高齢者福祉施設等整備事業用地を取得するための費用が多額であったため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実質収支額が前年度から減少することとなった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7" workbookViewId="0">
      <selection activeCell="AC3" sqref="AC3:AL5"/>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3669390</v>
      </c>
      <c r="BO4" s="358"/>
      <c r="BP4" s="358"/>
      <c r="BQ4" s="358"/>
      <c r="BR4" s="358"/>
      <c r="BS4" s="358"/>
      <c r="BT4" s="358"/>
      <c r="BU4" s="359"/>
      <c r="BV4" s="357">
        <v>2799232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1.3</v>
      </c>
      <c r="CU4" s="364"/>
      <c r="CV4" s="364"/>
      <c r="CW4" s="364"/>
      <c r="CX4" s="364"/>
      <c r="CY4" s="364"/>
      <c r="CZ4" s="364"/>
      <c r="DA4" s="365"/>
      <c r="DB4" s="363">
        <v>1.4</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3617418</v>
      </c>
      <c r="BO5" s="395"/>
      <c r="BP5" s="395"/>
      <c r="BQ5" s="395"/>
      <c r="BR5" s="395"/>
      <c r="BS5" s="395"/>
      <c r="BT5" s="395"/>
      <c r="BU5" s="396"/>
      <c r="BV5" s="394">
        <v>2751402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97.2</v>
      </c>
      <c r="CU5" s="392"/>
      <c r="CV5" s="392"/>
      <c r="CW5" s="392"/>
      <c r="CX5" s="392"/>
      <c r="CY5" s="392"/>
      <c r="CZ5" s="392"/>
      <c r="DA5" s="393"/>
      <c r="DB5" s="391">
        <v>90.9</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51972</v>
      </c>
      <c r="BO6" s="395"/>
      <c r="BP6" s="395"/>
      <c r="BQ6" s="395"/>
      <c r="BR6" s="395"/>
      <c r="BS6" s="395"/>
      <c r="BT6" s="395"/>
      <c r="BU6" s="396"/>
      <c r="BV6" s="394">
        <v>47830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97.3</v>
      </c>
      <c r="CU6" s="432"/>
      <c r="CV6" s="432"/>
      <c r="CW6" s="432"/>
      <c r="CX6" s="432"/>
      <c r="CY6" s="432"/>
      <c r="CZ6" s="432"/>
      <c r="DA6" s="433"/>
      <c r="DB6" s="431">
        <v>91.3</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27362</v>
      </c>
      <c r="BO7" s="395"/>
      <c r="BP7" s="395"/>
      <c r="BQ7" s="395"/>
      <c r="BR7" s="395"/>
      <c r="BS7" s="395"/>
      <c r="BT7" s="395"/>
      <c r="BU7" s="396"/>
      <c r="BV7" s="394">
        <v>22112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1941133</v>
      </c>
      <c r="CU7" s="395"/>
      <c r="CV7" s="395"/>
      <c r="CW7" s="395"/>
      <c r="CX7" s="395"/>
      <c r="CY7" s="395"/>
      <c r="CZ7" s="395"/>
      <c r="DA7" s="396"/>
      <c r="DB7" s="394">
        <v>1866828</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24610</v>
      </c>
      <c r="BO8" s="395"/>
      <c r="BP8" s="395"/>
      <c r="BQ8" s="395"/>
      <c r="BR8" s="395"/>
      <c r="BS8" s="395"/>
      <c r="BT8" s="395"/>
      <c r="BU8" s="396"/>
      <c r="BV8" s="394">
        <v>25718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0.21</v>
      </c>
      <c r="CU8" s="435"/>
      <c r="CV8" s="435"/>
      <c r="CW8" s="435"/>
      <c r="CX8" s="435"/>
      <c r="CY8" s="435"/>
      <c r="CZ8" s="435"/>
      <c r="DA8" s="436"/>
      <c r="DB8" s="434">
        <v>0.2</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2391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-1108</v>
      </c>
      <c r="BO9" s="395"/>
      <c r="BP9" s="395"/>
      <c r="BQ9" s="395"/>
      <c r="BR9" s="395"/>
      <c r="BS9" s="395"/>
      <c r="BT9" s="395"/>
      <c r="BU9" s="396"/>
      <c r="BV9" s="394">
        <v>14708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16.2</v>
      </c>
      <c r="CU9" s="392"/>
      <c r="CV9" s="392"/>
      <c r="CW9" s="392"/>
      <c r="CX9" s="392"/>
      <c r="CY9" s="392"/>
      <c r="CZ9" s="392"/>
      <c r="DA9" s="393"/>
      <c r="DB9" s="391">
        <v>16.2</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2652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23</v>
      </c>
      <c r="BO10" s="395"/>
      <c r="BP10" s="395"/>
      <c r="BQ10" s="395"/>
      <c r="BR10" s="395"/>
      <c r="BS10" s="395"/>
      <c r="BT10" s="395"/>
      <c r="BU10" s="396"/>
      <c r="BV10" s="394">
        <v>22</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2379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132115</v>
      </c>
      <c r="BO12" s="395"/>
      <c r="BP12" s="395"/>
      <c r="BQ12" s="395"/>
      <c r="BR12" s="395"/>
      <c r="BS12" s="395"/>
      <c r="BT12" s="395"/>
      <c r="BU12" s="396"/>
      <c r="BV12" s="394">
        <v>9602</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2346</v>
      </c>
      <c r="S13" s="479"/>
      <c r="T13" s="479"/>
      <c r="U13" s="479"/>
      <c r="V13" s="480"/>
      <c r="W13" s="410" t="s">
        <v>131</v>
      </c>
      <c r="X13" s="411"/>
      <c r="Y13" s="411"/>
      <c r="Z13" s="411"/>
      <c r="AA13" s="411"/>
      <c r="AB13" s="401"/>
      <c r="AC13" s="445">
        <v>188</v>
      </c>
      <c r="AD13" s="446"/>
      <c r="AE13" s="446"/>
      <c r="AF13" s="446"/>
      <c r="AG13" s="488"/>
      <c r="AH13" s="445">
        <v>188</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-133200</v>
      </c>
      <c r="BO13" s="395"/>
      <c r="BP13" s="395"/>
      <c r="BQ13" s="395"/>
      <c r="BR13" s="395"/>
      <c r="BS13" s="395"/>
      <c r="BT13" s="395"/>
      <c r="BU13" s="396"/>
      <c r="BV13" s="394">
        <v>5128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9.5</v>
      </c>
      <c r="CU13" s="392"/>
      <c r="CV13" s="392"/>
      <c r="CW13" s="392"/>
      <c r="CX13" s="392"/>
      <c r="CY13" s="392"/>
      <c r="CZ13" s="392"/>
      <c r="DA13" s="393"/>
      <c r="DB13" s="391">
        <v>9</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2447</v>
      </c>
      <c r="S14" s="479"/>
      <c r="T14" s="479"/>
      <c r="U14" s="479"/>
      <c r="V14" s="480"/>
      <c r="W14" s="384"/>
      <c r="X14" s="385"/>
      <c r="Y14" s="385"/>
      <c r="Z14" s="385"/>
      <c r="AA14" s="385"/>
      <c r="AB14" s="374"/>
      <c r="AC14" s="481">
        <v>17.3</v>
      </c>
      <c r="AD14" s="482"/>
      <c r="AE14" s="482"/>
      <c r="AF14" s="482"/>
      <c r="AG14" s="483"/>
      <c r="AH14" s="481">
        <v>15.6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2417</v>
      </c>
      <c r="S15" s="479"/>
      <c r="T15" s="479"/>
      <c r="U15" s="479"/>
      <c r="V15" s="480"/>
      <c r="W15" s="410" t="s">
        <v>137</v>
      </c>
      <c r="X15" s="411"/>
      <c r="Y15" s="411"/>
      <c r="Z15" s="411"/>
      <c r="AA15" s="411"/>
      <c r="AB15" s="401"/>
      <c r="AC15" s="445">
        <v>198</v>
      </c>
      <c r="AD15" s="446"/>
      <c r="AE15" s="446"/>
      <c r="AF15" s="446"/>
      <c r="AG15" s="488"/>
      <c r="AH15" s="445">
        <v>245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425268</v>
      </c>
      <c r="BO15" s="358"/>
      <c r="BP15" s="358"/>
      <c r="BQ15" s="358"/>
      <c r="BR15" s="358"/>
      <c r="BS15" s="358"/>
      <c r="BT15" s="358"/>
      <c r="BU15" s="359"/>
      <c r="BV15" s="357">
        <v>357056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18.2</v>
      </c>
      <c r="AD16" s="482"/>
      <c r="AE16" s="482"/>
      <c r="AF16" s="482"/>
      <c r="AG16" s="483"/>
      <c r="AH16" s="481">
        <v>20.3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1806239</v>
      </c>
      <c r="BO16" s="395"/>
      <c r="BP16" s="395"/>
      <c r="BQ16" s="395"/>
      <c r="BR16" s="395"/>
      <c r="BS16" s="395"/>
      <c r="BT16" s="395"/>
      <c r="BU16" s="396"/>
      <c r="BV16" s="394">
        <v>1768441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701</v>
      </c>
      <c r="AD17" s="446"/>
      <c r="AE17" s="446"/>
      <c r="AF17" s="446"/>
      <c r="AG17" s="488"/>
      <c r="AH17" s="445">
        <v>773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537900</v>
      </c>
      <c r="BO17" s="395"/>
      <c r="BP17" s="395"/>
      <c r="BQ17" s="395"/>
      <c r="BR17" s="395"/>
      <c r="BS17" s="395"/>
      <c r="BT17" s="395"/>
      <c r="BU17" s="396"/>
      <c r="BV17" s="394">
        <v>447434</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64.11</v>
      </c>
      <c r="M18" s="518"/>
      <c r="N18" s="518"/>
      <c r="O18" s="518"/>
      <c r="P18" s="518"/>
      <c r="Q18" s="518"/>
      <c r="R18" s="519"/>
      <c r="S18" s="519"/>
      <c r="T18" s="519"/>
      <c r="U18" s="519"/>
      <c r="V18" s="520"/>
      <c r="W18" s="412"/>
      <c r="X18" s="413"/>
      <c r="Y18" s="413"/>
      <c r="Z18" s="413"/>
      <c r="AA18" s="413"/>
      <c r="AB18" s="404"/>
      <c r="AC18" s="521">
        <v>64.5</v>
      </c>
      <c r="AD18" s="522"/>
      <c r="AE18" s="522"/>
      <c r="AF18" s="522"/>
      <c r="AG18" s="523"/>
      <c r="AH18" s="521">
        <v>64.099999999999994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1898718</v>
      </c>
      <c r="BO18" s="395"/>
      <c r="BP18" s="395"/>
      <c r="BQ18" s="395"/>
      <c r="BR18" s="395"/>
      <c r="BS18" s="395"/>
      <c r="BT18" s="395"/>
      <c r="BU18" s="396"/>
      <c r="BV18" s="394">
        <v>1714625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37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2330099</v>
      </c>
      <c r="BO19" s="395"/>
      <c r="BP19" s="395"/>
      <c r="BQ19" s="395"/>
      <c r="BR19" s="395"/>
      <c r="BS19" s="395"/>
      <c r="BT19" s="395"/>
      <c r="BU19" s="396"/>
      <c r="BV19" s="394">
        <v>2096950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1023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2491283</v>
      </c>
      <c r="BO22" s="358"/>
      <c r="BP22" s="358"/>
      <c r="BQ22" s="358"/>
      <c r="BR22" s="358"/>
      <c r="BS22" s="358"/>
      <c r="BT22" s="358"/>
      <c r="BU22" s="359"/>
      <c r="BV22" s="357">
        <v>2534496</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2383585</v>
      </c>
      <c r="BO23" s="395"/>
      <c r="BP23" s="395"/>
      <c r="BQ23" s="395"/>
      <c r="BR23" s="395"/>
      <c r="BS23" s="395"/>
      <c r="BT23" s="395"/>
      <c r="BU23" s="396"/>
      <c r="BV23" s="394">
        <v>2442264</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6700</v>
      </c>
      <c r="R24" s="446"/>
      <c r="S24" s="446"/>
      <c r="T24" s="446"/>
      <c r="U24" s="446"/>
      <c r="V24" s="488"/>
      <c r="W24" s="540"/>
      <c r="X24" s="541"/>
      <c r="Y24" s="542"/>
      <c r="Z24" s="444" t="s">
        <v>162</v>
      </c>
      <c r="AA24" s="424"/>
      <c r="AB24" s="424"/>
      <c r="AC24" s="424"/>
      <c r="AD24" s="424"/>
      <c r="AE24" s="424"/>
      <c r="AF24" s="424"/>
      <c r="AG24" s="425"/>
      <c r="AH24" s="445">
        <v>54</v>
      </c>
      <c r="AI24" s="446"/>
      <c r="AJ24" s="446"/>
      <c r="AK24" s="446"/>
      <c r="AL24" s="488"/>
      <c r="AM24" s="445">
        <v>159408</v>
      </c>
      <c r="AN24" s="446"/>
      <c r="AO24" s="446"/>
      <c r="AP24" s="446"/>
      <c r="AQ24" s="446"/>
      <c r="AR24" s="488"/>
      <c r="AS24" s="445">
        <v>2952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1922084</v>
      </c>
      <c r="BO24" s="395"/>
      <c r="BP24" s="395"/>
      <c r="BQ24" s="395"/>
      <c r="BR24" s="395"/>
      <c r="BS24" s="395"/>
      <c r="BT24" s="395"/>
      <c r="BU24" s="396"/>
      <c r="BV24" s="394">
        <v>1907029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5700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85520</v>
      </c>
      <c r="BO25" s="358"/>
      <c r="BP25" s="358"/>
      <c r="BQ25" s="358"/>
      <c r="BR25" s="358"/>
      <c r="BS25" s="358"/>
      <c r="BT25" s="358"/>
      <c r="BU25" s="359"/>
      <c r="BV25" s="357">
        <v>244415</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t="s">
        <v>122</v>
      </c>
      <c r="M26" s="446"/>
      <c r="N26" s="446"/>
      <c r="O26" s="446"/>
      <c r="P26" s="488"/>
      <c r="Q26" s="445" t="s">
        <v>122</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2750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69465</v>
      </c>
      <c r="BO27" s="514"/>
      <c r="BP27" s="514"/>
      <c r="BQ27" s="514"/>
      <c r="BR27" s="514"/>
      <c r="BS27" s="514"/>
      <c r="BT27" s="514"/>
      <c r="BU27" s="515"/>
      <c r="BV27" s="513">
        <v>69465</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2000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521640</v>
      </c>
      <c r="BO28" s="358"/>
      <c r="BP28" s="358"/>
      <c r="BQ28" s="358"/>
      <c r="BR28" s="358"/>
      <c r="BS28" s="358"/>
      <c r="BT28" s="358"/>
      <c r="BU28" s="359"/>
      <c r="BV28" s="357">
        <v>640633</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8</v>
      </c>
      <c r="M29" s="446"/>
      <c r="N29" s="446"/>
      <c r="O29" s="446"/>
      <c r="P29" s="488"/>
      <c r="Q29" s="445">
        <v>1700</v>
      </c>
      <c r="R29" s="446"/>
      <c r="S29" s="446"/>
      <c r="T29" s="446"/>
      <c r="U29" s="446"/>
      <c r="V29" s="488"/>
      <c r="W29" s="543"/>
      <c r="X29" s="544"/>
      <c r="Y29" s="545"/>
      <c r="Z29" s="444" t="s">
        <v>177</v>
      </c>
      <c r="AA29" s="424"/>
      <c r="AB29" s="424"/>
      <c r="AC29" s="424"/>
      <c r="AD29" s="424"/>
      <c r="AE29" s="424"/>
      <c r="AF29" s="424"/>
      <c r="AG29" s="425"/>
      <c r="AH29" s="445">
        <v>54</v>
      </c>
      <c r="AI29" s="446"/>
      <c r="AJ29" s="446"/>
      <c r="AK29" s="446"/>
      <c r="AL29" s="488"/>
      <c r="AM29" s="445">
        <v>159408</v>
      </c>
      <c r="AN29" s="446"/>
      <c r="AO29" s="446"/>
      <c r="AP29" s="446"/>
      <c r="AQ29" s="446"/>
      <c r="AR29" s="488"/>
      <c r="AS29" s="445">
        <v>2952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265408</v>
      </c>
      <c r="BO29" s="395"/>
      <c r="BP29" s="395"/>
      <c r="BQ29" s="395"/>
      <c r="BR29" s="395"/>
      <c r="BS29" s="395"/>
      <c r="BT29" s="395"/>
      <c r="BU29" s="396"/>
      <c r="BV29" s="394">
        <v>295336</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245310</v>
      </c>
      <c r="BO30" s="514"/>
      <c r="BP30" s="514"/>
      <c r="BQ30" s="514"/>
      <c r="BR30" s="514"/>
      <c r="BS30" s="514"/>
      <c r="BT30" s="514"/>
      <c r="BU30" s="515"/>
      <c r="BV30" s="513">
        <v>239649</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国民健康保険山城病院組合（病院事業会計）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南山城</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介護保険特別会計（保険事業勘定）</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国民健康保険山城病院組合（介護老人保健施設事業会計）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介護保険特別会計（サービス事業勘定）</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京都府市町村職員退職手当組合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京都府市町村議会議員公務災害補償等組合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相楽中部消防組合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相楽広域行政組合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京都府自治会館管理組合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京都府後期高齢者医療広域連合（一般会計）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15</v>
      </c>
      <c r="BX42" s="584"/>
      <c r="BY42" s="585" t="str">
        <f>IF('各会計、関係団体の財政状況及び健全化判断比率'!B76="","",'各会計、関係団体の財政状況及び健全化判断比率'!B76)</f>
        <v>京都府後期高齢者医療広域連合（後期高齢者医療特別会計）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16</v>
      </c>
      <c r="BX43" s="584"/>
      <c r="BY43" s="585" t="str">
        <f>IF('各会計、関係団体の財政状況及び健全化判断比率'!B77="","",'各会計、関係団体の財政状況及び健全化判断比率'!B77)</f>
        <v>相楽東部広域連合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5bmSB32YuZTBXsmj8FllK5eQgQyp5uORJ/js4bf2QqM3SCD3C3NxY2AoGiZz8OgIZLtPWPfKy7bgWZhgnPJ5ag==" saltValue="Pzj86aN4D8EeiL4M1Ebbu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16" zoomScale="70" zoomScaleNormal="70" zoomScaleSheetLayoutView="100" workbookViewId="0">
      <selection activeCell="H37" sqref="H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532</v>
      </c>
      <c r="D34" s="1136"/>
      <c r="E34" s="1137"/>
      <c r="F34" s="32">
        <v>2.16</v>
      </c>
      <c r="G34" s="33">
        <v>3.83</v>
      </c>
      <c r="H34" s="33">
        <v>2.5</v>
      </c>
      <c r="I34" s="33">
        <v>2.35</v>
      </c>
      <c r="J34" s="34">
        <v>2.42</v>
      </c>
      <c r="K34" s="22"/>
      <c r="L34" s="22"/>
      <c r="M34" s="22"/>
      <c r="N34" s="22"/>
      <c r="O34" s="22"/>
      <c r="P34" s="22"/>
    </row>
    <row r="35" spans="1:16" ht="39" customHeight="1" x14ac:dyDescent="0.15">
      <c r="A35" s="22"/>
      <c r="B35" s="35"/>
      <c r="C35" s="1132" t="s">
        <v>533</v>
      </c>
      <c r="D35" s="1132"/>
      <c r="E35" s="1133"/>
      <c r="F35" s="36">
        <v>1.9</v>
      </c>
      <c r="G35" s="37">
        <v>2.2599999999999998</v>
      </c>
      <c r="H35" s="37">
        <v>2.35</v>
      </c>
      <c r="I35" s="37">
        <v>1.58</v>
      </c>
      <c r="J35" s="38">
        <v>1.9</v>
      </c>
      <c r="K35" s="22"/>
      <c r="L35" s="22"/>
      <c r="M35" s="22"/>
      <c r="N35" s="22"/>
      <c r="O35" s="22"/>
      <c r="P35" s="22"/>
    </row>
    <row r="36" spans="1:16" ht="39" customHeight="1" x14ac:dyDescent="0.15">
      <c r="A36" s="22"/>
      <c r="B36" s="35"/>
      <c r="C36" s="1132" t="s">
        <v>534</v>
      </c>
      <c r="D36" s="1132"/>
      <c r="E36" s="1133"/>
      <c r="F36" s="36">
        <v>2.76</v>
      </c>
      <c r="G36" s="37">
        <v>3.5</v>
      </c>
      <c r="H36" s="37">
        <v>0.6</v>
      </c>
      <c r="I36" s="37">
        <v>1.37</v>
      </c>
      <c r="J36" s="38">
        <v>1.26</v>
      </c>
      <c r="K36" s="22"/>
      <c r="L36" s="22"/>
      <c r="M36" s="22"/>
      <c r="N36" s="22"/>
      <c r="O36" s="22"/>
      <c r="P36" s="22"/>
    </row>
    <row r="37" spans="1:16" ht="39" customHeight="1" x14ac:dyDescent="0.15">
      <c r="A37" s="22"/>
      <c r="B37" s="35"/>
      <c r="C37" s="1132" t="s">
        <v>535</v>
      </c>
      <c r="D37" s="1132"/>
      <c r="E37" s="1133"/>
      <c r="F37" s="36" t="s">
        <v>486</v>
      </c>
      <c r="G37" s="37" t="s">
        <v>486</v>
      </c>
      <c r="H37" s="37" t="s">
        <v>486</v>
      </c>
      <c r="I37" s="37" t="s">
        <v>486</v>
      </c>
      <c r="J37" s="38">
        <v>0.63</v>
      </c>
      <c r="K37" s="22"/>
      <c r="L37" s="22"/>
      <c r="M37" s="22"/>
      <c r="N37" s="22"/>
      <c r="O37" s="22"/>
      <c r="P37" s="22"/>
    </row>
    <row r="38" spans="1:16" ht="39" customHeight="1" x14ac:dyDescent="0.15">
      <c r="A38" s="22"/>
      <c r="B38" s="35"/>
      <c r="C38" s="1132" t="s">
        <v>536</v>
      </c>
      <c r="D38" s="1132"/>
      <c r="E38" s="1133"/>
      <c r="F38" s="36">
        <v>0.14000000000000001</v>
      </c>
      <c r="G38" s="37">
        <v>0.2</v>
      </c>
      <c r="H38" s="37">
        <v>0.14000000000000001</v>
      </c>
      <c r="I38" s="37">
        <v>0.22</v>
      </c>
      <c r="J38" s="38">
        <v>0.27</v>
      </c>
      <c r="K38" s="22"/>
      <c r="L38" s="22"/>
      <c r="M38" s="22"/>
      <c r="N38" s="22"/>
      <c r="O38" s="22"/>
      <c r="P38" s="22"/>
    </row>
    <row r="39" spans="1:16" ht="39" customHeight="1" x14ac:dyDescent="0.15">
      <c r="A39" s="22"/>
      <c r="B39" s="35"/>
      <c r="C39" s="1132" t="s">
        <v>537</v>
      </c>
      <c r="D39" s="1132"/>
      <c r="E39" s="1133"/>
      <c r="F39" s="36">
        <v>0.14000000000000001</v>
      </c>
      <c r="G39" s="37">
        <v>0.14000000000000001</v>
      </c>
      <c r="H39" s="37">
        <v>0.12</v>
      </c>
      <c r="I39" s="37">
        <v>0.11</v>
      </c>
      <c r="J39" s="38">
        <v>0.13</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539</v>
      </c>
      <c r="D43" s="1134"/>
      <c r="E43" s="1135"/>
      <c r="F43" s="41">
        <v>0.55000000000000004</v>
      </c>
      <c r="G43" s="42">
        <v>0.04</v>
      </c>
      <c r="H43" s="42">
        <v>0.05</v>
      </c>
      <c r="I43" s="42">
        <v>1.5</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JukgU7AefAT61W23dCBWQzd5w5MVGl/tfXH3qTpyVXAe9daEouzzYfBNYK2vkfdF40yJPw060Pvh+g+mA1mCw==" saltValue="FFIYgdKmB3eBD7oAuhG4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topLeftCell="G41" zoomScale="85" zoomScaleNormal="85" zoomScaleSheetLayoutView="55" workbookViewId="0">
      <selection activeCell="Q55" sqref="Q5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286</v>
      </c>
      <c r="L45" s="58">
        <v>307</v>
      </c>
      <c r="M45" s="58">
        <v>335</v>
      </c>
      <c r="N45" s="58">
        <v>339</v>
      </c>
      <c r="O45" s="59">
        <v>378</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15">
      <c r="A48" s="46"/>
      <c r="B48" s="1140"/>
      <c r="C48" s="1141"/>
      <c r="D48" s="60"/>
      <c r="E48" s="1146" t="s">
        <v>13</v>
      </c>
      <c r="F48" s="1146"/>
      <c r="G48" s="1146"/>
      <c r="H48" s="1146"/>
      <c r="I48" s="1146"/>
      <c r="J48" s="1147"/>
      <c r="K48" s="61">
        <v>111</v>
      </c>
      <c r="L48" s="62">
        <v>106</v>
      </c>
      <c r="M48" s="62">
        <v>106</v>
      </c>
      <c r="N48" s="62">
        <v>105</v>
      </c>
      <c r="O48" s="63">
        <v>100</v>
      </c>
      <c r="P48" s="46"/>
      <c r="Q48" s="46"/>
      <c r="R48" s="46"/>
      <c r="S48" s="46"/>
      <c r="T48" s="46"/>
      <c r="U48" s="46"/>
    </row>
    <row r="49" spans="1:21" ht="30.75" customHeight="1" x14ac:dyDescent="0.15">
      <c r="A49" s="46"/>
      <c r="B49" s="1140"/>
      <c r="C49" s="1141"/>
      <c r="D49" s="60"/>
      <c r="E49" s="1146" t="s">
        <v>14</v>
      </c>
      <c r="F49" s="1146"/>
      <c r="G49" s="1146"/>
      <c r="H49" s="1146"/>
      <c r="I49" s="1146"/>
      <c r="J49" s="1147"/>
      <c r="K49" s="61">
        <v>22</v>
      </c>
      <c r="L49" s="62">
        <v>26</v>
      </c>
      <c r="M49" s="62">
        <v>23</v>
      </c>
      <c r="N49" s="62">
        <v>22</v>
      </c>
      <c r="O49" s="63">
        <v>22</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486</v>
      </c>
      <c r="L50" s="62" t="s">
        <v>486</v>
      </c>
      <c r="M50" s="62" t="s">
        <v>486</v>
      </c>
      <c r="N50" s="62" t="s">
        <v>486</v>
      </c>
      <c r="O50" s="63" t="s">
        <v>486</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293</v>
      </c>
      <c r="L52" s="62">
        <v>303</v>
      </c>
      <c r="M52" s="62">
        <v>319</v>
      </c>
      <c r="N52" s="62">
        <v>327</v>
      </c>
      <c r="O52" s="63">
        <v>338</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126</v>
      </c>
      <c r="L53" s="67">
        <v>136</v>
      </c>
      <c r="M53" s="67">
        <v>145</v>
      </c>
      <c r="N53" s="67">
        <v>139</v>
      </c>
      <c r="O53" s="68">
        <v>162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9Du9BRwsHTNNBTehV9tSZQ0F/+hbZ9k3KoAaHpRRH66lI8zslKx87k4ryDYUveVB7jy3ex85NlXukUFd3vEgw==" saltValue="SlfrixK9uDWp5BvyIXp9d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22"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69" t="s">
        <v>30</v>
      </c>
      <c r="C41" s="1170"/>
      <c r="D41" s="103"/>
      <c r="E41" s="1175" t="s">
        <v>31</v>
      </c>
      <c r="F41" s="1175"/>
      <c r="G41" s="1175"/>
      <c r="H41" s="1176"/>
      <c r="I41" s="330">
        <v>2804</v>
      </c>
      <c r="J41" s="331">
        <v>2753</v>
      </c>
      <c r="K41" s="331">
        <v>2606</v>
      </c>
      <c r="L41" s="331">
        <v>2534</v>
      </c>
      <c r="M41" s="332">
        <v>2491</v>
      </c>
    </row>
    <row r="42" spans="2:13" ht="27.75" customHeight="1" x14ac:dyDescent="0.15">
      <c r="B42" s="1171"/>
      <c r="C42" s="1172"/>
      <c r="D42" s="104"/>
      <c r="E42" s="1177" t="s">
        <v>32</v>
      </c>
      <c r="F42" s="1177"/>
      <c r="G42" s="1177"/>
      <c r="H42" s="1178"/>
      <c r="I42" s="333">
        <v>149</v>
      </c>
      <c r="J42" s="334">
        <v>149</v>
      </c>
      <c r="K42" s="334">
        <v>149</v>
      </c>
      <c r="L42" s="334">
        <v>149</v>
      </c>
      <c r="M42" s="335" t="s">
        <v>486</v>
      </c>
    </row>
    <row r="43" spans="2:13" ht="27.75" customHeight="1" x14ac:dyDescent="0.15">
      <c r="B43" s="1171"/>
      <c r="C43" s="1172"/>
      <c r="D43" s="104"/>
      <c r="E43" s="1177" t="s">
        <v>33</v>
      </c>
      <c r="F43" s="1177"/>
      <c r="G43" s="1177"/>
      <c r="H43" s="1178"/>
      <c r="I43" s="333">
        <v>964</v>
      </c>
      <c r="J43" s="334">
        <v>892</v>
      </c>
      <c r="K43" s="334">
        <v>840</v>
      </c>
      <c r="L43" s="334">
        <v>784</v>
      </c>
      <c r="M43" s="335">
        <v>687</v>
      </c>
    </row>
    <row r="44" spans="2:13" ht="27.75" customHeight="1" x14ac:dyDescent="0.15">
      <c r="B44" s="1171"/>
      <c r="C44" s="1172"/>
      <c r="D44" s="104"/>
      <c r="E44" s="1177" t="s">
        <v>34</v>
      </c>
      <c r="F44" s="1177"/>
      <c r="G44" s="1177"/>
      <c r="H44" s="1178"/>
      <c r="I44" s="333">
        <v>122</v>
      </c>
      <c r="J44" s="334">
        <v>104</v>
      </c>
      <c r="K44" s="334">
        <v>92</v>
      </c>
      <c r="L44" s="334">
        <v>78</v>
      </c>
      <c r="M44" s="335">
        <v>68</v>
      </c>
    </row>
    <row r="45" spans="2:13" ht="27.75" customHeight="1" x14ac:dyDescent="0.15">
      <c r="B45" s="1171"/>
      <c r="C45" s="1172"/>
      <c r="D45" s="104"/>
      <c r="E45" s="1177" t="s">
        <v>35</v>
      </c>
      <c r="F45" s="1177"/>
      <c r="G45" s="1177"/>
      <c r="H45" s="1178"/>
      <c r="I45" s="333">
        <v>209</v>
      </c>
      <c r="J45" s="334">
        <v>217</v>
      </c>
      <c r="K45" s="334">
        <v>167</v>
      </c>
      <c r="L45" s="334">
        <v>169</v>
      </c>
      <c r="M45" s="335">
        <v>188</v>
      </c>
    </row>
    <row r="46" spans="2:13" ht="27.75" customHeight="1" x14ac:dyDescent="0.15">
      <c r="B46" s="1171"/>
      <c r="C46" s="1172"/>
      <c r="D46" s="105"/>
      <c r="E46" s="1177" t="s">
        <v>36</v>
      </c>
      <c r="F46" s="1177"/>
      <c r="G46" s="1177"/>
      <c r="H46" s="1178"/>
      <c r="I46" s="333" t="s">
        <v>486</v>
      </c>
      <c r="J46" s="334" t="s">
        <v>486</v>
      </c>
      <c r="K46" s="334" t="s">
        <v>486</v>
      </c>
      <c r="L46" s="334" t="s">
        <v>486</v>
      </c>
      <c r="M46" s="335" t="s">
        <v>486</v>
      </c>
    </row>
    <row r="47" spans="2:13" ht="27.75" customHeight="1" x14ac:dyDescent="0.15">
      <c r="B47" s="1171"/>
      <c r="C47" s="1172"/>
      <c r="D47" s="106"/>
      <c r="E47" s="1179" t="s">
        <v>37</v>
      </c>
      <c r="F47" s="1180"/>
      <c r="G47" s="1180"/>
      <c r="H47" s="1181"/>
      <c r="I47" s="333" t="s">
        <v>486</v>
      </c>
      <c r="J47" s="334" t="s">
        <v>486</v>
      </c>
      <c r="K47" s="334" t="s">
        <v>486</v>
      </c>
      <c r="L47" s="334" t="s">
        <v>486</v>
      </c>
      <c r="M47" s="335" t="s">
        <v>486</v>
      </c>
    </row>
    <row r="48" spans="2:13" ht="27.75" customHeight="1" x14ac:dyDescent="0.15">
      <c r="B48" s="1171"/>
      <c r="C48" s="1172"/>
      <c r="D48" s="104"/>
      <c r="E48" s="1177" t="s">
        <v>38</v>
      </c>
      <c r="F48" s="1177"/>
      <c r="G48" s="1177"/>
      <c r="H48" s="1178"/>
      <c r="I48" s="333" t="s">
        <v>486</v>
      </c>
      <c r="J48" s="334" t="s">
        <v>486</v>
      </c>
      <c r="K48" s="334" t="s">
        <v>486</v>
      </c>
      <c r="L48" s="334" t="s">
        <v>486</v>
      </c>
      <c r="M48" s="335" t="s">
        <v>486</v>
      </c>
    </row>
    <row r="49" spans="2:13" ht="27.75" customHeight="1" x14ac:dyDescent="0.15">
      <c r="B49" s="1173"/>
      <c r="C49" s="1174"/>
      <c r="D49" s="104"/>
      <c r="E49" s="1177" t="s">
        <v>39</v>
      </c>
      <c r="F49" s="1177"/>
      <c r="G49" s="1177"/>
      <c r="H49" s="1178"/>
      <c r="I49" s="333" t="s">
        <v>486</v>
      </c>
      <c r="J49" s="334" t="s">
        <v>486</v>
      </c>
      <c r="K49" s="334" t="s">
        <v>486</v>
      </c>
      <c r="L49" s="334" t="s">
        <v>486</v>
      </c>
      <c r="M49" s="335" t="s">
        <v>486</v>
      </c>
    </row>
    <row r="50" spans="2:13" ht="27.75" customHeight="1" x14ac:dyDescent="0.15">
      <c r="B50" s="1182" t="s">
        <v>40</v>
      </c>
      <c r="C50" s="1183"/>
      <c r="D50" s="107"/>
      <c r="E50" s="1177" t="s">
        <v>41</v>
      </c>
      <c r="F50" s="1177"/>
      <c r="G50" s="1177"/>
      <c r="H50" s="1178"/>
      <c r="I50" s="333">
        <v>771</v>
      </c>
      <c r="J50" s="334">
        <v>1003</v>
      </c>
      <c r="K50" s="334">
        <v>1251</v>
      </c>
      <c r="L50" s="334">
        <v>1275</v>
      </c>
      <c r="M50" s="335">
        <v>1130</v>
      </c>
    </row>
    <row r="51" spans="2:13" ht="27.75" customHeight="1" x14ac:dyDescent="0.15">
      <c r="B51" s="1171"/>
      <c r="C51" s="1172"/>
      <c r="D51" s="104"/>
      <c r="E51" s="1177" t="s">
        <v>42</v>
      </c>
      <c r="F51" s="1177"/>
      <c r="G51" s="1177"/>
      <c r="H51" s="1178"/>
      <c r="I51" s="333" t="s">
        <v>486</v>
      </c>
      <c r="J51" s="334" t="s">
        <v>486</v>
      </c>
      <c r="K51" s="334" t="s">
        <v>486</v>
      </c>
      <c r="L51" s="334" t="s">
        <v>486</v>
      </c>
      <c r="M51" s="335" t="s">
        <v>486</v>
      </c>
    </row>
    <row r="52" spans="2:13" ht="27.75" customHeight="1" x14ac:dyDescent="0.15">
      <c r="B52" s="1173"/>
      <c r="C52" s="1174"/>
      <c r="D52" s="104"/>
      <c r="E52" s="1177" t="s">
        <v>43</v>
      </c>
      <c r="F52" s="1177"/>
      <c r="G52" s="1177"/>
      <c r="H52" s="1178"/>
      <c r="I52" s="333">
        <v>2900</v>
      </c>
      <c r="J52" s="334">
        <v>2803</v>
      </c>
      <c r="K52" s="334">
        <v>2614</v>
      </c>
      <c r="L52" s="334">
        <v>2498</v>
      </c>
      <c r="M52" s="335">
        <v>2401</v>
      </c>
    </row>
    <row r="53" spans="2:13" ht="27.75" customHeight="1" thickBot="1" x14ac:dyDescent="0.2">
      <c r="B53" s="1184" t="s">
        <v>19</v>
      </c>
      <c r="C53" s="1185"/>
      <c r="D53" s="108"/>
      <c r="E53" s="1186" t="s">
        <v>44</v>
      </c>
      <c r="F53" s="1186"/>
      <c r="G53" s="1186"/>
      <c r="H53" s="1187"/>
      <c r="I53" s="336">
        <v>576</v>
      </c>
      <c r="J53" s="337">
        <v>310</v>
      </c>
      <c r="K53" s="337">
        <v>-11</v>
      </c>
      <c r="L53" s="337">
        <v>-57</v>
      </c>
      <c r="M53" s="338">
        <v>-96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7ql7/iP0vh/ZRzSUz/tJEf5Ppo3TXH4Syjq5AWiSwx8+IbctszmFvNtm+x71UtAI9tm0plbqt1tRMD4Ow02asA==" saltValue="D9mtGXrhNubewp7Rc6mV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49"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644</v>
      </c>
      <c r="G55" s="339">
        <v>641</v>
      </c>
      <c r="H55" s="340">
        <v>522</v>
      </c>
    </row>
    <row r="56" spans="2:8" ht="52.5" customHeight="1" x14ac:dyDescent="0.15">
      <c r="B56" s="120"/>
      <c r="C56" s="1198" t="s">
        <v>47</v>
      </c>
      <c r="D56" s="1198"/>
      <c r="E56" s="1199"/>
      <c r="F56" s="341">
        <v>289</v>
      </c>
      <c r="G56" s="341">
        <v>295</v>
      </c>
      <c r="H56" s="342">
        <v>265</v>
      </c>
    </row>
    <row r="57" spans="2:8" ht="53.25" customHeight="1" x14ac:dyDescent="0.15">
      <c r="B57" s="120"/>
      <c r="C57" s="1200" t="s">
        <v>48</v>
      </c>
      <c r="D57" s="1200"/>
      <c r="E57" s="1201"/>
      <c r="F57" s="343">
        <v>217</v>
      </c>
      <c r="G57" s="343">
        <v>240</v>
      </c>
      <c r="H57" s="344">
        <v>245</v>
      </c>
    </row>
    <row r="58" spans="2:8" ht="45.75" customHeight="1" x14ac:dyDescent="0.15">
      <c r="B58" s="121"/>
      <c r="C58" s="1188" t="s">
        <v>621</v>
      </c>
      <c r="D58" s="1189"/>
      <c r="E58" s="1190"/>
      <c r="F58" s="345">
        <v>80</v>
      </c>
      <c r="G58" s="345">
        <v>90</v>
      </c>
      <c r="H58" s="346">
        <v>90</v>
      </c>
    </row>
    <row r="59" spans="2:8" ht="45.75" customHeight="1" x14ac:dyDescent="0.15">
      <c r="B59" s="121"/>
      <c r="C59" s="1188" t="s">
        <v>622</v>
      </c>
      <c r="D59" s="1189"/>
      <c r="E59" s="1190"/>
      <c r="F59" s="345">
        <v>52</v>
      </c>
      <c r="G59" s="345">
        <v>64</v>
      </c>
      <c r="H59" s="346">
        <v>69</v>
      </c>
    </row>
    <row r="60" spans="2:8" ht="45.75" customHeight="1" x14ac:dyDescent="0.15">
      <c r="B60" s="121"/>
      <c r="C60" s="1188" t="s">
        <v>623</v>
      </c>
      <c r="D60" s="1189"/>
      <c r="E60" s="1190"/>
      <c r="F60" s="345">
        <v>23</v>
      </c>
      <c r="G60" s="345">
        <v>23</v>
      </c>
      <c r="H60" s="346">
        <v>23</v>
      </c>
    </row>
    <row r="61" spans="2:8" ht="45.75" customHeight="1" x14ac:dyDescent="0.15">
      <c r="B61" s="121"/>
      <c r="C61" s="1188" t="s">
        <v>624</v>
      </c>
      <c r="D61" s="1189"/>
      <c r="E61" s="1190"/>
      <c r="F61" s="345">
        <v>19</v>
      </c>
      <c r="G61" s="345">
        <v>19</v>
      </c>
      <c r="H61" s="346">
        <v>19</v>
      </c>
    </row>
    <row r="62" spans="2:8" ht="45.75" customHeight="1" thickBot="1" x14ac:dyDescent="0.2">
      <c r="B62" s="122"/>
      <c r="C62" s="1191" t="s">
        <v>625</v>
      </c>
      <c r="D62" s="1192"/>
      <c r="E62" s="1193"/>
      <c r="F62" s="347">
        <v>10</v>
      </c>
      <c r="G62" s="347">
        <v>10</v>
      </c>
      <c r="H62" s="348">
        <v>10</v>
      </c>
    </row>
    <row r="63" spans="2:8" ht="52.5" customHeight="1" thickBot="1" x14ac:dyDescent="0.2">
      <c r="B63" s="123"/>
      <c r="C63" s="1194" t="s">
        <v>49</v>
      </c>
      <c r="D63" s="1194"/>
      <c r="E63" s="1195"/>
      <c r="F63" s="349">
        <v>1151</v>
      </c>
      <c r="G63" s="349">
        <v>1176</v>
      </c>
      <c r="H63" s="350">
        <v>1032</v>
      </c>
    </row>
    <row r="64" spans="2:8" x14ac:dyDescent="0.15"/>
  </sheetData>
  <sheetProtection algorithmName="SHA-512" hashValue="/OLtUIaOCwT8lo9AO3QXekd/y5DRhsrlQNmk62LtZSBF7c5GHhh4Gvxu7oMaJQ/udGH/zko6sxHVFkWy4ajRnw==" saltValue="QyPfkiFkXsyuqj0AwHne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75154</v>
      </c>
      <c r="E3" s="142"/>
      <c r="F3" s="143">
        <v>301035</v>
      </c>
      <c r="G3" s="144"/>
      <c r="H3" s="145"/>
    </row>
    <row r="4" spans="1:8" x14ac:dyDescent="0.15">
      <c r="A4" s="146"/>
      <c r="B4" s="147"/>
      <c r="C4" s="148"/>
      <c r="D4" s="149">
        <v>44454</v>
      </c>
      <c r="E4" s="150"/>
      <c r="F4" s="151">
        <v>154376</v>
      </c>
      <c r="G4" s="152"/>
      <c r="H4" s="153"/>
    </row>
    <row r="5" spans="1:8" x14ac:dyDescent="0.15">
      <c r="A5" s="134" t="s">
        <v>518</v>
      </c>
      <c r="B5" s="139"/>
      <c r="C5" s="140"/>
      <c r="D5" s="141">
        <v>113989</v>
      </c>
      <c r="E5" s="142"/>
      <c r="F5" s="143">
        <v>362690</v>
      </c>
      <c r="G5" s="144"/>
      <c r="H5" s="145"/>
    </row>
    <row r="6" spans="1:8" x14ac:dyDescent="0.15">
      <c r="A6" s="146"/>
      <c r="B6" s="147"/>
      <c r="C6" s="148"/>
      <c r="D6" s="149">
        <v>52590</v>
      </c>
      <c r="E6" s="150"/>
      <c r="F6" s="151">
        <v>172580</v>
      </c>
      <c r="G6" s="152"/>
      <c r="H6" s="153"/>
    </row>
    <row r="7" spans="1:8" x14ac:dyDescent="0.15">
      <c r="A7" s="134" t="s">
        <v>519</v>
      </c>
      <c r="B7" s="139"/>
      <c r="C7" s="140"/>
      <c r="D7" s="141">
        <v>108116</v>
      </c>
      <c r="E7" s="142"/>
      <c r="F7" s="143">
        <v>296093</v>
      </c>
      <c r="G7" s="144"/>
      <c r="H7" s="145"/>
    </row>
    <row r="8" spans="1:8" x14ac:dyDescent="0.15">
      <c r="A8" s="146"/>
      <c r="B8" s="147"/>
      <c r="C8" s="148"/>
      <c r="D8" s="149">
        <v>60890</v>
      </c>
      <c r="E8" s="150"/>
      <c r="F8" s="151">
        <v>140545</v>
      </c>
      <c r="G8" s="152"/>
      <c r="H8" s="153"/>
    </row>
    <row r="9" spans="1:8" x14ac:dyDescent="0.15">
      <c r="A9" s="134" t="s">
        <v>520</v>
      </c>
      <c r="B9" s="139"/>
      <c r="C9" s="140"/>
      <c r="D9" s="141">
        <v>120409</v>
      </c>
      <c r="E9" s="142"/>
      <c r="F9" s="143">
        <v>308655</v>
      </c>
      <c r="G9" s="144"/>
      <c r="H9" s="145"/>
    </row>
    <row r="10" spans="1:8" x14ac:dyDescent="0.15">
      <c r="A10" s="146"/>
      <c r="B10" s="147"/>
      <c r="C10" s="148"/>
      <c r="D10" s="149">
        <v>83478</v>
      </c>
      <c r="E10" s="150"/>
      <c r="F10" s="151">
        <v>169887</v>
      </c>
      <c r="G10" s="152"/>
      <c r="H10" s="153"/>
    </row>
    <row r="11" spans="1:8" x14ac:dyDescent="0.15">
      <c r="A11" s="134" t="s">
        <v>521</v>
      </c>
      <c r="B11" s="139"/>
      <c r="C11" s="140"/>
      <c r="D11" s="141">
        <v>214166</v>
      </c>
      <c r="E11" s="142"/>
      <c r="F11" s="143">
        <v>325476</v>
      </c>
      <c r="G11" s="144"/>
      <c r="H11" s="145"/>
    </row>
    <row r="12" spans="1:8" x14ac:dyDescent="0.15">
      <c r="A12" s="146"/>
      <c r="B12" s="147"/>
      <c r="C12" s="154"/>
      <c r="D12" s="149">
        <v>178690</v>
      </c>
      <c r="E12" s="150"/>
      <c r="F12" s="151">
        <v>190204</v>
      </c>
      <c r="G12" s="152"/>
      <c r="H12" s="153"/>
    </row>
    <row r="13" spans="1:8" x14ac:dyDescent="0.15">
      <c r="A13" s="134"/>
      <c r="B13" s="139"/>
      <c r="C13" s="140"/>
      <c r="D13" s="141">
        <v>126367</v>
      </c>
      <c r="E13" s="142"/>
      <c r="F13" s="143">
        <v>318790</v>
      </c>
      <c r="G13" s="155"/>
      <c r="H13" s="145"/>
    </row>
    <row r="14" spans="1:8" x14ac:dyDescent="0.15">
      <c r="A14" s="146"/>
      <c r="B14" s="147"/>
      <c r="C14" s="148"/>
      <c r="D14" s="149">
        <v>84020</v>
      </c>
      <c r="E14" s="150"/>
      <c r="F14" s="151">
        <v>165518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3.03</v>
      </c>
      <c r="C19" s="156">
        <f>ROUND(VALUE(SUBSTITUTE(実質収支比率等に係る経年分析!G$48,"▲","-")),2)</f>
        <v>3.5</v>
      </c>
      <c r="D19" s="156">
        <f>ROUND(VALUE(SUBSTITUTE(実質収支比率等に係る経年分析!H$48,"▲","-")),2)</f>
        <v>0.6</v>
      </c>
      <c r="E19" s="156">
        <f>ROUND(VALUE(SUBSTITUTE(実質収支比率等に係る経年分析!I$48,"▲","-")),2)</f>
        <v>1.38</v>
      </c>
      <c r="F19" s="156">
        <f>ROUND(VALUE(SUBSTITUTE(実質収支比率等に係る経年分析!J$48,"▲","-")),2)</f>
        <v>1.27</v>
      </c>
    </row>
    <row r="20" spans="1:11" x14ac:dyDescent="0.15">
      <c r="A20" s="156" t="s">
        <v>53</v>
      </c>
      <c r="B20" s="156">
        <f>ROUND(VALUE(SUBSTITUTE(実質収支比率等に係る経年分析!F$47,"▲","-")),2)</f>
        <v>29.02</v>
      </c>
      <c r="C20" s="156">
        <f>ROUND(VALUE(SUBSTITUTE(実質収支比率等に係る経年分析!G$47,"▲","-")),2)</f>
        <v>32.299999999999997</v>
      </c>
      <c r="D20" s="156">
        <f>ROUND(VALUE(SUBSTITUTE(実質収支比率等に係る経年分析!H$47,"▲","-")),2)</f>
        <v>35.33</v>
      </c>
      <c r="E20" s="156">
        <f>ROUND(VALUE(SUBSTITUTE(実質収支比率等に係る経年分析!I$47,"▲","-")),2)</f>
        <v>34.32</v>
      </c>
      <c r="F20" s="156">
        <f>ROUND(VALUE(SUBSTITUTE(実質収支比率等に係る経年分析!J$47,"▲","-")),2)</f>
        <v>26.87</v>
      </c>
    </row>
    <row r="21" spans="1:11" x14ac:dyDescent="0.15">
      <c r="A21" s="156" t="s">
        <v>54</v>
      </c>
      <c r="B21" s="156">
        <f>IF(ISNUMBER(VALUE(SUBSTITUTE(実質収支比率等に係る経年分析!F$49,"▲","-"))),ROUND(VALUE(SUBSTITUTE(実質収支比率等に係る経年分析!F$49,"▲","-")),2),NA())</f>
        <v>-1.52</v>
      </c>
      <c r="C21" s="156">
        <f>IF(ISNUMBER(VALUE(SUBSTITUTE(実質収支比率等に係る経年分析!G$49,"▲","-"))),ROUND(VALUE(SUBSTITUTE(実質収支比率等に係る経年分析!G$49,"▲","-")),2),NA())</f>
        <v>6.09</v>
      </c>
      <c r="D21" s="156">
        <f>IF(ISNUMBER(VALUE(SUBSTITUTE(実質収支比率等に係る経年分析!H$49,"▲","-"))),ROUND(VALUE(SUBSTITUTE(実質収支比率等に係る経年分析!H$49,"▲","-")),2),NA())</f>
        <v>-2.99</v>
      </c>
      <c r="E21" s="156">
        <f>IF(ISNUMBER(VALUE(SUBSTITUTE(実質収支比率等に係る経年分析!I$49,"▲","-"))),ROUND(VALUE(SUBSTITUTE(実質収支比率等に係る経年分析!I$49,"▲","-")),2),NA())</f>
        <v>0.27</v>
      </c>
      <c r="F21" s="156">
        <f>IF(ISNUMBER(VALUE(SUBSTITUTE(実質収支比率等に係る経年分析!J$49,"▲","-"))),ROUND(VALUE(SUBSTITUTE(実質収支比率等に係る経年分析!J$49,"▲","-")),2),NA())</f>
        <v>-6.86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0.55000000000000004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1.5</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0.14000000000000001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0.14000000000000001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0.13</v>
      </c>
    </row>
    <row r="32" spans="1:11" x14ac:dyDescent="0.15">
      <c r="A32" s="157" t="str">
        <f>IF(連結実質赤字比率に係る赤字・黒字の構成分析!C$38="",NA(),連結実質赤字比率に係る赤字・黒字の構成分析!C$38)</f>
        <v>介護保険特別会計（サービス事業勘定）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0.14000000000000001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0.14000000000000001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0.27</v>
      </c>
    </row>
    <row r="33" spans="1:16" x14ac:dyDescent="0.15">
      <c r="A33" s="157" t="str">
        <f>IF(連結実質赤字比率に係る赤字・黒字の構成分析!C$37="",NA(),連結実質赤字比率に係る赤字・黒字の構成分析!C$37)</f>
        <v>簡易水道事業会計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0.63</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2.76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1.37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1.26</v>
      </c>
    </row>
    <row r="35" spans="1:16" x14ac:dyDescent="0.15">
      <c r="A35" s="157" t="str">
        <f>IF(連結実質赤字比率に係る赤字・黒字の構成分析!C$35="",NA(),連結実質赤字比率に係る赤字・黒字の構成分析!C$35)</f>
        <v>介護保険特別会計（保険事業勘定）</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2.2599999999999998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2.35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1.58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1.9</v>
      </c>
    </row>
    <row r="36" spans="1:16" x14ac:dyDescent="0.15">
      <c r="A36" s="157" t="str">
        <f>IF(連結実質赤字比率に係る赤字・黒字の構成分析!C$34="",NA(),連結実質赤字比率に係る赤字・黒字の構成分析!C$34)</f>
        <v>国民健康保険特別会計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2.16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3.83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2.35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2.42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293</v>
      </c>
      <c r="E42" s="158"/>
      <c r="F42" s="158"/>
      <c r="G42" s="158">
        <f>'実質公債費比率（分子）の構造'!L$52</f>
        <v>303</v>
      </c>
      <c r="H42" s="158"/>
      <c r="I42" s="158"/>
      <c r="J42" s="158">
        <f>'実質公債費比率（分子）の構造'!M$52</f>
        <v>319</v>
      </c>
      <c r="K42" s="158"/>
      <c r="L42" s="158"/>
      <c r="M42" s="158">
        <f>'実質公債費比率（分子）の構造'!N$52</f>
        <v>327</v>
      </c>
      <c r="N42" s="158"/>
      <c r="O42" s="158"/>
      <c r="P42" s="158">
        <f>'実質公債費比率（分子）の構造'!O$52</f>
        <v>338</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22</v>
      </c>
      <c r="C45" s="158"/>
      <c r="D45" s="158"/>
      <c r="E45" s="158">
        <f>'実質公債費比率（分子）の構造'!L$49</f>
        <v>26</v>
      </c>
      <c r="F45" s="158"/>
      <c r="G45" s="158"/>
      <c r="H45" s="158">
        <f>'実質公債費比率（分子）の構造'!M$49</f>
        <v>23</v>
      </c>
      <c r="I45" s="158"/>
      <c r="J45" s="158"/>
      <c r="K45" s="158">
        <f>'実質公債費比率（分子）の構造'!N$49</f>
        <v>22</v>
      </c>
      <c r="L45" s="158"/>
      <c r="M45" s="158"/>
      <c r="N45" s="158">
        <f>'実質公債費比率（分子）の構造'!O$49</f>
        <v>22</v>
      </c>
      <c r="O45" s="158"/>
      <c r="P45" s="158"/>
    </row>
    <row r="46" spans="1:16" x14ac:dyDescent="0.15">
      <c r="A46" s="158" t="s">
        <v>64</v>
      </c>
      <c r="B46" s="158">
        <f>'実質公債費比率（分子）の構造'!K$48</f>
        <v>111</v>
      </c>
      <c r="C46" s="158"/>
      <c r="D46" s="158"/>
      <c r="E46" s="158">
        <f>'実質公債費比率（分子）の構造'!L$48</f>
        <v>106</v>
      </c>
      <c r="F46" s="158"/>
      <c r="G46" s="158"/>
      <c r="H46" s="158">
        <f>'実質公債費比率（分子）の構造'!M$48</f>
        <v>106</v>
      </c>
      <c r="I46" s="158"/>
      <c r="J46" s="158"/>
      <c r="K46" s="158">
        <f>'実質公債費比率（分子）の構造'!N$48</f>
        <v>105</v>
      </c>
      <c r="L46" s="158"/>
      <c r="M46" s="158"/>
      <c r="N46" s="158">
        <f>'実質公債費比率（分子）の構造'!O$48</f>
        <v>100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286</v>
      </c>
      <c r="C49" s="158"/>
      <c r="D49" s="158"/>
      <c r="E49" s="158">
        <f>'実質公債費比率（分子）の構造'!L$45</f>
        <v>307</v>
      </c>
      <c r="F49" s="158"/>
      <c r="G49" s="158"/>
      <c r="H49" s="158">
        <f>'実質公債費比率（分子）の構造'!M$45</f>
        <v>335</v>
      </c>
      <c r="I49" s="158"/>
      <c r="J49" s="158"/>
      <c r="K49" s="158">
        <f>'実質公債費比率（分子）の構造'!N$45</f>
        <v>339</v>
      </c>
      <c r="L49" s="158"/>
      <c r="M49" s="158"/>
      <c r="N49" s="158">
        <f>'実質公債費比率（分子）の構造'!O$45</f>
        <v>378</v>
      </c>
      <c r="O49" s="158"/>
      <c r="P49" s="158"/>
    </row>
    <row r="50" spans="1:16" x14ac:dyDescent="0.15">
      <c r="A50" s="158" t="s">
        <v>67</v>
      </c>
      <c r="B50" s="158" t="e">
        <f>NA()</f>
        <v>#N/A</v>
      </c>
      <c r="C50" s="158">
        <f>IF(ISNUMBER('実質公債費比率（分子）の構造'!K$53),'実質公債費比率（分子）の構造'!K$53,NA())</f>
        <v>126</v>
      </c>
      <c r="D50" s="158" t="e">
        <f>NA()</f>
        <v>#N/A</v>
      </c>
      <c r="E50" s="158" t="e">
        <f>NA()</f>
        <v>#N/A</v>
      </c>
      <c r="F50" s="158">
        <f>IF(ISNUMBER('実質公債費比率（分子）の構造'!L$53),'実質公債費比率（分子）の構造'!L$53,NA())</f>
        <v>136</v>
      </c>
      <c r="G50" s="158" t="e">
        <f>NA()</f>
        <v>#N/A</v>
      </c>
      <c r="H50" s="158" t="e">
        <f>NA()</f>
        <v>#N/A</v>
      </c>
      <c r="I50" s="158">
        <f>IF(ISNUMBER('実質公債費比率（分子）の構造'!M$53),'実質公債費比率（分子）の構造'!M$53,NA())</f>
        <v>145</v>
      </c>
      <c r="J50" s="158" t="e">
        <f>NA()</f>
        <v>#N/A</v>
      </c>
      <c r="K50" s="158" t="e">
        <f>NA()</f>
        <v>#N/A</v>
      </c>
      <c r="L50" s="158">
        <f>IF(ISNUMBER('実質公債費比率（分子）の構造'!N$53),'実質公債費比率（分子）の構造'!N$53,NA())</f>
        <v>139</v>
      </c>
      <c r="M50" s="158" t="e">
        <f>NA()</f>
        <v>#N/A</v>
      </c>
      <c r="N50" s="158" t="e">
        <f>NA()</f>
        <v>#N/A</v>
      </c>
      <c r="O50" s="158">
        <f>IF(ISNUMBER('実質公債費比率（分子）の構造'!O$53),'実質公債費比率（分子）の構造'!O$53,NA())</f>
        <v>162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2900</v>
      </c>
      <c r="E56" s="157"/>
      <c r="F56" s="157"/>
      <c r="G56" s="157">
        <f>'将来負担比率（分子）の構造'!J$52</f>
        <v>2803</v>
      </c>
      <c r="H56" s="157"/>
      <c r="I56" s="157"/>
      <c r="J56" s="157">
        <f>'将来負担比率（分子）の構造'!K$52</f>
        <v>2614</v>
      </c>
      <c r="K56" s="157"/>
      <c r="L56" s="157"/>
      <c r="M56" s="157">
        <f>'将来負担比率（分子）の構造'!L$52</f>
        <v>2498</v>
      </c>
      <c r="N56" s="157"/>
      <c r="O56" s="157"/>
      <c r="P56" s="157">
        <f>'将来負担比率（分子）の構造'!M$52</f>
        <v>2401</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771</v>
      </c>
      <c r="E58" s="157"/>
      <c r="F58" s="157"/>
      <c r="G58" s="157">
        <f>'将来負担比率（分子）の構造'!J$50</f>
        <v>1003</v>
      </c>
      <c r="H58" s="157"/>
      <c r="I58" s="157"/>
      <c r="J58" s="157">
        <f>'将来負担比率（分子）の構造'!K$50</f>
        <v>1251</v>
      </c>
      <c r="K58" s="157"/>
      <c r="L58" s="157"/>
      <c r="M58" s="157">
        <f>'将来負担比率（分子）の構造'!L$50</f>
        <v>1275</v>
      </c>
      <c r="N58" s="157"/>
      <c r="O58" s="157"/>
      <c r="P58" s="157">
        <f>'将来負担比率（分子）の構造'!M$50</f>
        <v>1130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209</v>
      </c>
      <c r="C62" s="157"/>
      <c r="D62" s="157"/>
      <c r="E62" s="157">
        <f>'将来負担比率（分子）の構造'!J$45</f>
        <v>217</v>
      </c>
      <c r="F62" s="157"/>
      <c r="G62" s="157"/>
      <c r="H62" s="157">
        <f>'将来負担比率（分子）の構造'!K$45</f>
        <v>167</v>
      </c>
      <c r="I62" s="157"/>
      <c r="J62" s="157"/>
      <c r="K62" s="157">
        <f>'将来負担比率（分子）の構造'!L$45</f>
        <v>169</v>
      </c>
      <c r="L62" s="157"/>
      <c r="M62" s="157"/>
      <c r="N62" s="157">
        <f>'将来負担比率（分子）の構造'!M$45</f>
        <v>188</v>
      </c>
      <c r="O62" s="157"/>
      <c r="P62" s="157"/>
    </row>
    <row r="63" spans="1:16" x14ac:dyDescent="0.15">
      <c r="A63" s="157" t="s">
        <v>34</v>
      </c>
      <c r="B63" s="157">
        <f>'将来負担比率（分子）の構造'!I$44</f>
        <v>122</v>
      </c>
      <c r="C63" s="157"/>
      <c r="D63" s="157"/>
      <c r="E63" s="157">
        <f>'将来負担比率（分子）の構造'!J$44</f>
        <v>104</v>
      </c>
      <c r="F63" s="157"/>
      <c r="G63" s="157"/>
      <c r="H63" s="157">
        <f>'将来負担比率（分子）の構造'!K$44</f>
        <v>92</v>
      </c>
      <c r="I63" s="157"/>
      <c r="J63" s="157"/>
      <c r="K63" s="157">
        <f>'将来負担比率（分子）の構造'!L$44</f>
        <v>78</v>
      </c>
      <c r="L63" s="157"/>
      <c r="M63" s="157"/>
      <c r="N63" s="157">
        <f>'将来負担比率（分子）の構造'!M$44</f>
        <v>68</v>
      </c>
      <c r="O63" s="157"/>
      <c r="P63" s="157"/>
    </row>
    <row r="64" spans="1:16" x14ac:dyDescent="0.15">
      <c r="A64" s="157" t="s">
        <v>33</v>
      </c>
      <c r="B64" s="157">
        <f>'将来負担比率（分子）の構造'!I$43</f>
        <v>964</v>
      </c>
      <c r="C64" s="157"/>
      <c r="D64" s="157"/>
      <c r="E64" s="157">
        <f>'将来負担比率（分子）の構造'!J$43</f>
        <v>892</v>
      </c>
      <c r="F64" s="157"/>
      <c r="G64" s="157"/>
      <c r="H64" s="157">
        <f>'将来負担比率（分子）の構造'!K$43</f>
        <v>840</v>
      </c>
      <c r="I64" s="157"/>
      <c r="J64" s="157"/>
      <c r="K64" s="157">
        <f>'将来負担比率（分子）の構造'!L$43</f>
        <v>784</v>
      </c>
      <c r="L64" s="157"/>
      <c r="M64" s="157"/>
      <c r="N64" s="157">
        <f>'将来負担比率（分子）の構造'!M$43</f>
        <v>687</v>
      </c>
      <c r="O64" s="157"/>
      <c r="P64" s="157"/>
    </row>
    <row r="65" spans="1:16" x14ac:dyDescent="0.15">
      <c r="A65" s="157" t="s">
        <v>32</v>
      </c>
      <c r="B65" s="157">
        <f>'将来負担比率（分子）の構造'!I$42</f>
        <v>149</v>
      </c>
      <c r="C65" s="157"/>
      <c r="D65" s="157"/>
      <c r="E65" s="157">
        <f>'将来負担比率（分子）の構造'!J$42</f>
        <v>149</v>
      </c>
      <c r="F65" s="157"/>
      <c r="G65" s="157"/>
      <c r="H65" s="157">
        <f>'将来負担比率（分子）の構造'!K$42</f>
        <v>149</v>
      </c>
      <c r="I65" s="157"/>
      <c r="J65" s="157"/>
      <c r="K65" s="157">
        <f>'将来負担比率（分子）の構造'!L$42</f>
        <v>149</v>
      </c>
      <c r="L65" s="157"/>
      <c r="M65" s="157"/>
      <c r="N65" s="157" t="str">
        <f>'将来負担比率（分子）の構造'!M$42</f>
        <v>-</v>
      </c>
      <c r="O65" s="157"/>
      <c r="P65" s="157"/>
    </row>
    <row r="66" spans="1:16" x14ac:dyDescent="0.15">
      <c r="A66" s="157" t="s">
        <v>31</v>
      </c>
      <c r="B66" s="157">
        <f>'将来負担比率（分子）の構造'!I$41</f>
        <v>2804</v>
      </c>
      <c r="C66" s="157"/>
      <c r="D66" s="157"/>
      <c r="E66" s="157">
        <f>'将来負担比率（分子）の構造'!J$41</f>
        <v>2753</v>
      </c>
      <c r="F66" s="157"/>
      <c r="G66" s="157"/>
      <c r="H66" s="157">
        <f>'将来負担比率（分子）の構造'!K$41</f>
        <v>2606</v>
      </c>
      <c r="I66" s="157"/>
      <c r="J66" s="157"/>
      <c r="K66" s="157">
        <f>'将来負担比率（分子）の構造'!L$41</f>
        <v>2534</v>
      </c>
      <c r="L66" s="157"/>
      <c r="M66" s="157"/>
      <c r="N66" s="157">
        <f>'将来負担比率（分子）の構造'!M$41</f>
        <v>2491</v>
      </c>
      <c r="O66" s="157"/>
      <c r="P66" s="157"/>
    </row>
    <row r="67" spans="1:16" x14ac:dyDescent="0.15">
      <c r="A67" s="157" t="s">
        <v>71</v>
      </c>
      <c r="B67" s="157" t="e">
        <f>NA()</f>
        <v>#N/A</v>
      </c>
      <c r="C67" s="157">
        <f>IF(ISNUMBER('将来負担比率（分子）の構造'!I$53), IF('将来負担比率（分子）の構造'!I$53 &lt; 0, 0, '将来負担比率（分子）の構造'!I$53), NA())</f>
        <v>576</v>
      </c>
      <c r="D67" s="157" t="e">
        <f>NA()</f>
        <v>#N/A</v>
      </c>
      <c r="E67" s="157" t="e">
        <f>NA()</f>
        <v>#N/A</v>
      </c>
      <c r="F67" s="157">
        <f>IF(ISNUMBER('将来負担比率（分子）の構造'!J$53), IF('将来負担比率（分子）の構造'!J$53 &lt; 0, 0, '将来負担比率（分子）の構造'!J$53), NA())</f>
        <v>310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644</v>
      </c>
      <c r="C72" s="161">
        <f>基金残高に係る経年分析!G55</f>
        <v>641</v>
      </c>
      <c r="D72" s="161">
        <f>基金残高に係る経年分析!H55</f>
        <v>522</v>
      </c>
    </row>
    <row r="73" spans="1:16" x14ac:dyDescent="0.15">
      <c r="A73" s="160" t="s">
        <v>74</v>
      </c>
      <c r="B73" s="161">
        <f>基金残高に係る経年分析!F56</f>
        <v>289</v>
      </c>
      <c r="C73" s="161">
        <f>基金残高に係る経年分析!G56</f>
        <v>295</v>
      </c>
      <c r="D73" s="161">
        <f>基金残高に係る経年分析!H56</f>
        <v>265</v>
      </c>
    </row>
    <row r="74" spans="1:16" x14ac:dyDescent="0.15">
      <c r="A74" s="160" t="s">
        <v>75</v>
      </c>
      <c r="B74" s="161">
        <f>基金残高に係る経年分析!F57</f>
        <v>217</v>
      </c>
      <c r="C74" s="161">
        <f>基金残高に係る経年分析!G57</f>
        <v>240</v>
      </c>
      <c r="D74" s="161">
        <f>基金残高に係る経年分析!H57</f>
        <v>245</v>
      </c>
    </row>
  </sheetData>
  <sheetProtection algorithmName="SHA-512" hashValue="pgT1aiU+GVBqe4OrrktOKU7dtqhQbl9L3T2SOtErOUk+ozyumHlTU+X2mc57AJXoMGh3BlLmij5ebYNGJI72Dw==" saltValue="vF7y/qYVEOinAZRZny08c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7" workbookViewId="0">
      <selection activeCell="R32" sqref="R32:Y32"/>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368412</v>
      </c>
      <c r="S5" s="600"/>
      <c r="T5" s="600"/>
      <c r="U5" s="600"/>
      <c r="V5" s="600"/>
      <c r="W5" s="600"/>
      <c r="X5" s="600"/>
      <c r="Y5" s="601"/>
      <c r="Z5" s="602">
        <v>10</v>
      </c>
      <c r="AA5" s="602"/>
      <c r="AB5" s="602"/>
      <c r="AC5" s="602"/>
      <c r="AD5" s="603">
        <v>368412</v>
      </c>
      <c r="AE5" s="603"/>
      <c r="AF5" s="603"/>
      <c r="AG5" s="603"/>
      <c r="AH5" s="603"/>
      <c r="AI5" s="603"/>
      <c r="AJ5" s="603"/>
      <c r="AK5" s="603"/>
      <c r="AL5" s="604">
        <v>18.899999999999999</v>
      </c>
      <c r="AM5" s="605"/>
      <c r="AN5" s="605"/>
      <c r="AO5" s="606"/>
      <c r="AP5" s="596" t="s">
        <v>216</v>
      </c>
      <c r="AQ5" s="597"/>
      <c r="AR5" s="597"/>
      <c r="AS5" s="597"/>
      <c r="AT5" s="597"/>
      <c r="AU5" s="597"/>
      <c r="AV5" s="597"/>
      <c r="AW5" s="597"/>
      <c r="AX5" s="597"/>
      <c r="AY5" s="597"/>
      <c r="AZ5" s="597"/>
      <c r="BA5" s="597"/>
      <c r="BB5" s="597"/>
      <c r="BC5" s="597"/>
      <c r="BD5" s="597"/>
      <c r="BE5" s="597"/>
      <c r="BF5" s="598"/>
      <c r="BG5" s="610">
        <v>368412</v>
      </c>
      <c r="BH5" s="611"/>
      <c r="BI5" s="611"/>
      <c r="BJ5" s="611"/>
      <c r="BK5" s="611"/>
      <c r="BL5" s="611"/>
      <c r="BM5" s="611"/>
      <c r="BN5" s="612"/>
      <c r="BO5" s="613">
        <v>100</v>
      </c>
      <c r="BP5" s="613"/>
      <c r="BQ5" s="613"/>
      <c r="BR5" s="613"/>
      <c r="BS5" s="614">
        <v>3666</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31198</v>
      </c>
      <c r="S6" s="611"/>
      <c r="T6" s="611"/>
      <c r="U6" s="611"/>
      <c r="V6" s="611"/>
      <c r="W6" s="611"/>
      <c r="X6" s="611"/>
      <c r="Y6" s="612"/>
      <c r="Z6" s="613">
        <v>0.9</v>
      </c>
      <c r="AA6" s="613"/>
      <c r="AB6" s="613"/>
      <c r="AC6" s="613"/>
      <c r="AD6" s="614">
        <v>31198</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368412</v>
      </c>
      <c r="BH6" s="611"/>
      <c r="BI6" s="611"/>
      <c r="BJ6" s="611"/>
      <c r="BK6" s="611"/>
      <c r="BL6" s="611"/>
      <c r="BM6" s="611"/>
      <c r="BN6" s="612"/>
      <c r="BO6" s="613">
        <v>100</v>
      </c>
      <c r="BP6" s="613"/>
      <c r="BQ6" s="613"/>
      <c r="BR6" s="613"/>
      <c r="BS6" s="614">
        <v>3666</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50131</v>
      </c>
      <c r="CS6" s="611"/>
      <c r="CT6" s="611"/>
      <c r="CU6" s="611"/>
      <c r="CV6" s="611"/>
      <c r="CW6" s="611"/>
      <c r="CX6" s="611"/>
      <c r="CY6" s="612"/>
      <c r="CZ6" s="604">
        <v>1.4</v>
      </c>
      <c r="DA6" s="605"/>
      <c r="DB6" s="605"/>
      <c r="DC6" s="621"/>
      <c r="DD6" s="619" t="s">
        <v>122</v>
      </c>
      <c r="DE6" s="611"/>
      <c r="DF6" s="611"/>
      <c r="DG6" s="611"/>
      <c r="DH6" s="611"/>
      <c r="DI6" s="611"/>
      <c r="DJ6" s="611"/>
      <c r="DK6" s="611"/>
      <c r="DL6" s="611"/>
      <c r="DM6" s="611"/>
      <c r="DN6" s="611"/>
      <c r="DO6" s="611"/>
      <c r="DP6" s="612"/>
      <c r="DQ6" s="619">
        <v>50131</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135</v>
      </c>
      <c r="S7" s="611"/>
      <c r="T7" s="611"/>
      <c r="U7" s="611"/>
      <c r="V7" s="611"/>
      <c r="W7" s="611"/>
      <c r="X7" s="611"/>
      <c r="Y7" s="612"/>
      <c r="Z7" s="613">
        <v>0</v>
      </c>
      <c r="AA7" s="613"/>
      <c r="AB7" s="613"/>
      <c r="AC7" s="613"/>
      <c r="AD7" s="614">
        <v>135</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94764</v>
      </c>
      <c r="BH7" s="611"/>
      <c r="BI7" s="611"/>
      <c r="BJ7" s="611"/>
      <c r="BK7" s="611"/>
      <c r="BL7" s="611"/>
      <c r="BM7" s="611"/>
      <c r="BN7" s="612"/>
      <c r="BO7" s="613">
        <v>25.7</v>
      </c>
      <c r="BP7" s="613"/>
      <c r="BQ7" s="613"/>
      <c r="BR7" s="613"/>
      <c r="BS7" s="614">
        <v>3666</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756455</v>
      </c>
      <c r="CS7" s="611"/>
      <c r="CT7" s="611"/>
      <c r="CU7" s="611"/>
      <c r="CV7" s="611"/>
      <c r="CW7" s="611"/>
      <c r="CX7" s="611"/>
      <c r="CY7" s="612"/>
      <c r="CZ7" s="613">
        <v>20.9</v>
      </c>
      <c r="DA7" s="613"/>
      <c r="DB7" s="613"/>
      <c r="DC7" s="613"/>
      <c r="DD7" s="619">
        <v>161354</v>
      </c>
      <c r="DE7" s="611"/>
      <c r="DF7" s="611"/>
      <c r="DG7" s="611"/>
      <c r="DH7" s="611"/>
      <c r="DI7" s="611"/>
      <c r="DJ7" s="611"/>
      <c r="DK7" s="611"/>
      <c r="DL7" s="611"/>
      <c r="DM7" s="611"/>
      <c r="DN7" s="611"/>
      <c r="DO7" s="611"/>
      <c r="DP7" s="612"/>
      <c r="DQ7" s="619">
        <v>614218</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2930</v>
      </c>
      <c r="S8" s="611"/>
      <c r="T8" s="611"/>
      <c r="U8" s="611"/>
      <c r="V8" s="611"/>
      <c r="W8" s="611"/>
      <c r="X8" s="611"/>
      <c r="Y8" s="612"/>
      <c r="Z8" s="613">
        <v>0.1</v>
      </c>
      <c r="AA8" s="613"/>
      <c r="AB8" s="613"/>
      <c r="AC8" s="613"/>
      <c r="AD8" s="614">
        <v>2930</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4067</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638904</v>
      </c>
      <c r="CS8" s="611"/>
      <c r="CT8" s="611"/>
      <c r="CU8" s="611"/>
      <c r="CV8" s="611"/>
      <c r="CW8" s="611"/>
      <c r="CX8" s="611"/>
      <c r="CY8" s="612"/>
      <c r="CZ8" s="613">
        <v>17.7</v>
      </c>
      <c r="DA8" s="613"/>
      <c r="DB8" s="613"/>
      <c r="DC8" s="613"/>
      <c r="DD8" s="619">
        <v>34215</v>
      </c>
      <c r="DE8" s="611"/>
      <c r="DF8" s="611"/>
      <c r="DG8" s="611"/>
      <c r="DH8" s="611"/>
      <c r="DI8" s="611"/>
      <c r="DJ8" s="611"/>
      <c r="DK8" s="611"/>
      <c r="DL8" s="611"/>
      <c r="DM8" s="611"/>
      <c r="DN8" s="611"/>
      <c r="DO8" s="611"/>
      <c r="DP8" s="612"/>
      <c r="DQ8" s="619">
        <v>402013</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3629</v>
      </c>
      <c r="S9" s="611"/>
      <c r="T9" s="611"/>
      <c r="U9" s="611"/>
      <c r="V9" s="611"/>
      <c r="W9" s="611"/>
      <c r="X9" s="611"/>
      <c r="Y9" s="612"/>
      <c r="Z9" s="613">
        <v>0.1</v>
      </c>
      <c r="AA9" s="613"/>
      <c r="AB9" s="613"/>
      <c r="AC9" s="613"/>
      <c r="AD9" s="614">
        <v>3629</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73260</v>
      </c>
      <c r="BH9" s="611"/>
      <c r="BI9" s="611"/>
      <c r="BJ9" s="611"/>
      <c r="BK9" s="611"/>
      <c r="BL9" s="611"/>
      <c r="BM9" s="611"/>
      <c r="BN9" s="612"/>
      <c r="BO9" s="613">
        <v>19.899999999999999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338912</v>
      </c>
      <c r="CS9" s="611"/>
      <c r="CT9" s="611"/>
      <c r="CU9" s="611"/>
      <c r="CV9" s="611"/>
      <c r="CW9" s="611"/>
      <c r="CX9" s="611"/>
      <c r="CY9" s="612"/>
      <c r="CZ9" s="613">
        <v>9.4</v>
      </c>
      <c r="DA9" s="613"/>
      <c r="DB9" s="613"/>
      <c r="DC9" s="613"/>
      <c r="DD9" s="619">
        <v>1160</v>
      </c>
      <c r="DE9" s="611"/>
      <c r="DF9" s="611"/>
      <c r="DG9" s="611"/>
      <c r="DH9" s="611"/>
      <c r="DI9" s="611"/>
      <c r="DJ9" s="611"/>
      <c r="DK9" s="611"/>
      <c r="DL9" s="611"/>
      <c r="DM9" s="611"/>
      <c r="DN9" s="611"/>
      <c r="DO9" s="611"/>
      <c r="DP9" s="612"/>
      <c r="DQ9" s="619">
        <v>325036</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10993</v>
      </c>
      <c r="BH10" s="611"/>
      <c r="BI10" s="611"/>
      <c r="BJ10" s="611"/>
      <c r="BK10" s="611"/>
      <c r="BL10" s="611"/>
      <c r="BM10" s="611"/>
      <c r="BN10" s="612"/>
      <c r="BO10" s="613">
        <v>3</v>
      </c>
      <c r="BP10" s="613"/>
      <c r="BQ10" s="613"/>
      <c r="BR10" s="613"/>
      <c r="BS10" s="614">
        <v>1823</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53619</v>
      </c>
      <c r="S11" s="611"/>
      <c r="T11" s="611"/>
      <c r="U11" s="611"/>
      <c r="V11" s="611"/>
      <c r="W11" s="611"/>
      <c r="X11" s="611"/>
      <c r="Y11" s="612"/>
      <c r="Z11" s="615">
        <v>1.5</v>
      </c>
      <c r="AA11" s="616"/>
      <c r="AB11" s="616"/>
      <c r="AC11" s="622"/>
      <c r="AD11" s="619">
        <v>53619</v>
      </c>
      <c r="AE11" s="611"/>
      <c r="AF11" s="611"/>
      <c r="AG11" s="611"/>
      <c r="AH11" s="611"/>
      <c r="AI11" s="611"/>
      <c r="AJ11" s="611"/>
      <c r="AK11" s="612"/>
      <c r="AL11" s="615">
        <v>2.7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6444</v>
      </c>
      <c r="BH11" s="611"/>
      <c r="BI11" s="611"/>
      <c r="BJ11" s="611"/>
      <c r="BK11" s="611"/>
      <c r="BL11" s="611"/>
      <c r="BM11" s="611"/>
      <c r="BN11" s="612"/>
      <c r="BO11" s="613">
        <v>1.7</v>
      </c>
      <c r="BP11" s="613"/>
      <c r="BQ11" s="613"/>
      <c r="BR11" s="613"/>
      <c r="BS11" s="614">
        <v>1843</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679331</v>
      </c>
      <c r="CS11" s="611"/>
      <c r="CT11" s="611"/>
      <c r="CU11" s="611"/>
      <c r="CV11" s="611"/>
      <c r="CW11" s="611"/>
      <c r="CX11" s="611"/>
      <c r="CY11" s="612"/>
      <c r="CZ11" s="613">
        <v>18.8</v>
      </c>
      <c r="DA11" s="613"/>
      <c r="DB11" s="613"/>
      <c r="DC11" s="613"/>
      <c r="DD11" s="619">
        <v>38969</v>
      </c>
      <c r="DE11" s="611"/>
      <c r="DF11" s="611"/>
      <c r="DG11" s="611"/>
      <c r="DH11" s="611"/>
      <c r="DI11" s="611"/>
      <c r="DJ11" s="611"/>
      <c r="DK11" s="611"/>
      <c r="DL11" s="611"/>
      <c r="DM11" s="611"/>
      <c r="DN11" s="611"/>
      <c r="DO11" s="611"/>
      <c r="DP11" s="612"/>
      <c r="DQ11" s="619">
        <v>85386</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65447</v>
      </c>
      <c r="S12" s="611"/>
      <c r="T12" s="611"/>
      <c r="U12" s="611"/>
      <c r="V12" s="611"/>
      <c r="W12" s="611"/>
      <c r="X12" s="611"/>
      <c r="Y12" s="612"/>
      <c r="Z12" s="613">
        <v>1.8</v>
      </c>
      <c r="AA12" s="613"/>
      <c r="AB12" s="613"/>
      <c r="AC12" s="613"/>
      <c r="AD12" s="614">
        <v>65447</v>
      </c>
      <c r="AE12" s="614"/>
      <c r="AF12" s="614"/>
      <c r="AG12" s="614"/>
      <c r="AH12" s="614"/>
      <c r="AI12" s="614"/>
      <c r="AJ12" s="614"/>
      <c r="AK12" s="614"/>
      <c r="AL12" s="615">
        <v>3.4</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258389</v>
      </c>
      <c r="BH12" s="611"/>
      <c r="BI12" s="611"/>
      <c r="BJ12" s="611"/>
      <c r="BK12" s="611"/>
      <c r="BL12" s="611"/>
      <c r="BM12" s="611"/>
      <c r="BN12" s="612"/>
      <c r="BO12" s="613">
        <v>70.099999999999994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84180</v>
      </c>
      <c r="CS12" s="611"/>
      <c r="CT12" s="611"/>
      <c r="CU12" s="611"/>
      <c r="CV12" s="611"/>
      <c r="CW12" s="611"/>
      <c r="CX12" s="611"/>
      <c r="CY12" s="612"/>
      <c r="CZ12" s="613">
        <v>2.2999999999999998</v>
      </c>
      <c r="DA12" s="613"/>
      <c r="DB12" s="613"/>
      <c r="DC12" s="613"/>
      <c r="DD12" s="619">
        <v>41095</v>
      </c>
      <c r="DE12" s="611"/>
      <c r="DF12" s="611"/>
      <c r="DG12" s="611"/>
      <c r="DH12" s="611"/>
      <c r="DI12" s="611"/>
      <c r="DJ12" s="611"/>
      <c r="DK12" s="611"/>
      <c r="DL12" s="611"/>
      <c r="DM12" s="611"/>
      <c r="DN12" s="611"/>
      <c r="DO12" s="611"/>
      <c r="DP12" s="612"/>
      <c r="DQ12" s="619">
        <v>31102</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258388</v>
      </c>
      <c r="BH13" s="611"/>
      <c r="BI13" s="611"/>
      <c r="BJ13" s="611"/>
      <c r="BK13" s="611"/>
      <c r="BL13" s="611"/>
      <c r="BM13" s="611"/>
      <c r="BN13" s="612"/>
      <c r="BO13" s="613">
        <v>70.099999999999994</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328486</v>
      </c>
      <c r="CS13" s="611"/>
      <c r="CT13" s="611"/>
      <c r="CU13" s="611"/>
      <c r="CV13" s="611"/>
      <c r="CW13" s="611"/>
      <c r="CX13" s="611"/>
      <c r="CY13" s="612"/>
      <c r="CZ13" s="613">
        <v>9.1</v>
      </c>
      <c r="DA13" s="613"/>
      <c r="DB13" s="613"/>
      <c r="DC13" s="613"/>
      <c r="DD13" s="619">
        <v>230037</v>
      </c>
      <c r="DE13" s="611"/>
      <c r="DF13" s="611"/>
      <c r="DG13" s="611"/>
      <c r="DH13" s="611"/>
      <c r="DI13" s="611"/>
      <c r="DJ13" s="611"/>
      <c r="DK13" s="611"/>
      <c r="DL13" s="611"/>
      <c r="DM13" s="611"/>
      <c r="DN13" s="611"/>
      <c r="DO13" s="611"/>
      <c r="DP13" s="612"/>
      <c r="DQ13" s="619">
        <v>112252</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13023</v>
      </c>
      <c r="BH14" s="611"/>
      <c r="BI14" s="611"/>
      <c r="BJ14" s="611"/>
      <c r="BK14" s="611"/>
      <c r="BL14" s="611"/>
      <c r="BM14" s="611"/>
      <c r="BN14" s="612"/>
      <c r="BO14" s="613">
        <v>3.5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134068</v>
      </c>
      <c r="CS14" s="611"/>
      <c r="CT14" s="611"/>
      <c r="CU14" s="611"/>
      <c r="CV14" s="611"/>
      <c r="CW14" s="611"/>
      <c r="CX14" s="611"/>
      <c r="CY14" s="612"/>
      <c r="CZ14" s="613">
        <v>3.7</v>
      </c>
      <c r="DA14" s="613"/>
      <c r="DB14" s="613"/>
      <c r="DC14" s="613"/>
      <c r="DD14" s="619">
        <v>1302</v>
      </c>
      <c r="DE14" s="611"/>
      <c r="DF14" s="611"/>
      <c r="DG14" s="611"/>
      <c r="DH14" s="611"/>
      <c r="DI14" s="611"/>
      <c r="DJ14" s="611"/>
      <c r="DK14" s="611"/>
      <c r="DL14" s="611"/>
      <c r="DM14" s="611"/>
      <c r="DN14" s="611"/>
      <c r="DO14" s="611"/>
      <c r="DP14" s="612"/>
      <c r="DQ14" s="619">
        <v>116483</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5716</v>
      </c>
      <c r="S15" s="611"/>
      <c r="T15" s="611"/>
      <c r="U15" s="611"/>
      <c r="V15" s="611"/>
      <c r="W15" s="611"/>
      <c r="X15" s="611"/>
      <c r="Y15" s="612"/>
      <c r="Z15" s="613">
        <v>0.2</v>
      </c>
      <c r="AA15" s="613"/>
      <c r="AB15" s="613"/>
      <c r="AC15" s="613"/>
      <c r="AD15" s="614">
        <v>5716</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2236</v>
      </c>
      <c r="BH15" s="611"/>
      <c r="BI15" s="611"/>
      <c r="BJ15" s="611"/>
      <c r="BK15" s="611"/>
      <c r="BL15" s="611"/>
      <c r="BM15" s="611"/>
      <c r="BN15" s="612"/>
      <c r="BO15" s="613">
        <v>0.6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194681</v>
      </c>
      <c r="CS15" s="611"/>
      <c r="CT15" s="611"/>
      <c r="CU15" s="611"/>
      <c r="CV15" s="611"/>
      <c r="CW15" s="611"/>
      <c r="CX15" s="611"/>
      <c r="CY15" s="612"/>
      <c r="CZ15" s="613">
        <v>5.4</v>
      </c>
      <c r="DA15" s="613"/>
      <c r="DB15" s="613"/>
      <c r="DC15" s="613"/>
      <c r="DD15" s="619">
        <v>1369</v>
      </c>
      <c r="DE15" s="611"/>
      <c r="DF15" s="611"/>
      <c r="DG15" s="611"/>
      <c r="DH15" s="611"/>
      <c r="DI15" s="611"/>
      <c r="DJ15" s="611"/>
      <c r="DK15" s="611"/>
      <c r="DL15" s="611"/>
      <c r="DM15" s="611"/>
      <c r="DN15" s="611"/>
      <c r="DO15" s="611"/>
      <c r="DP15" s="612"/>
      <c r="DQ15" s="619">
        <v>146921</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3659</v>
      </c>
      <c r="S16" s="611"/>
      <c r="T16" s="611"/>
      <c r="U16" s="611"/>
      <c r="V16" s="611"/>
      <c r="W16" s="611"/>
      <c r="X16" s="611"/>
      <c r="Y16" s="612"/>
      <c r="Z16" s="613">
        <v>0.1</v>
      </c>
      <c r="AA16" s="613"/>
      <c r="AB16" s="613"/>
      <c r="AC16" s="613"/>
      <c r="AD16" s="614">
        <v>3659</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34017</v>
      </c>
      <c r="CS16" s="611"/>
      <c r="CT16" s="611"/>
      <c r="CU16" s="611"/>
      <c r="CV16" s="611"/>
      <c r="CW16" s="611"/>
      <c r="CX16" s="611"/>
      <c r="CY16" s="612"/>
      <c r="CZ16" s="613">
        <v>0.9</v>
      </c>
      <c r="DA16" s="613"/>
      <c r="DB16" s="613"/>
      <c r="DC16" s="613"/>
      <c r="DD16" s="619" t="s">
        <v>122</v>
      </c>
      <c r="DE16" s="611"/>
      <c r="DF16" s="611"/>
      <c r="DG16" s="611"/>
      <c r="DH16" s="611"/>
      <c r="DI16" s="611"/>
      <c r="DJ16" s="611"/>
      <c r="DK16" s="611"/>
      <c r="DL16" s="611"/>
      <c r="DM16" s="611"/>
      <c r="DN16" s="611"/>
      <c r="DO16" s="611"/>
      <c r="DP16" s="612"/>
      <c r="DQ16" s="619">
        <v>16332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9526</v>
      </c>
      <c r="S17" s="611"/>
      <c r="T17" s="611"/>
      <c r="U17" s="611"/>
      <c r="V17" s="611"/>
      <c r="W17" s="611"/>
      <c r="X17" s="611"/>
      <c r="Y17" s="612"/>
      <c r="Z17" s="613">
        <v>0.3</v>
      </c>
      <c r="AA17" s="613"/>
      <c r="AB17" s="613"/>
      <c r="AC17" s="613"/>
      <c r="AD17" s="614">
        <v>9526</v>
      </c>
      <c r="AE17" s="614"/>
      <c r="AF17" s="614"/>
      <c r="AG17" s="614"/>
      <c r="AH17" s="614"/>
      <c r="AI17" s="614"/>
      <c r="AJ17" s="614"/>
      <c r="AK17" s="614"/>
      <c r="AL17" s="615">
        <v>0.5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378253</v>
      </c>
      <c r="CS17" s="611"/>
      <c r="CT17" s="611"/>
      <c r="CU17" s="611"/>
      <c r="CV17" s="611"/>
      <c r="CW17" s="611"/>
      <c r="CX17" s="611"/>
      <c r="CY17" s="612"/>
      <c r="CZ17" s="613">
        <v>10.5</v>
      </c>
      <c r="DA17" s="613"/>
      <c r="DB17" s="613"/>
      <c r="DC17" s="613"/>
      <c r="DD17" s="619" t="s">
        <v>122</v>
      </c>
      <c r="DE17" s="611"/>
      <c r="DF17" s="611"/>
      <c r="DG17" s="611"/>
      <c r="DH17" s="611"/>
      <c r="DI17" s="611"/>
      <c r="DJ17" s="611"/>
      <c r="DK17" s="611"/>
      <c r="DL17" s="611"/>
      <c r="DM17" s="611"/>
      <c r="DN17" s="611"/>
      <c r="DO17" s="611"/>
      <c r="DP17" s="612"/>
      <c r="DQ17" s="619">
        <v>378253</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616</v>
      </c>
      <c r="S18" s="611"/>
      <c r="T18" s="611"/>
      <c r="U18" s="611"/>
      <c r="V18" s="611"/>
      <c r="W18" s="611"/>
      <c r="X18" s="611"/>
      <c r="Y18" s="612"/>
      <c r="Z18" s="613">
        <v>0</v>
      </c>
      <c r="AA18" s="613"/>
      <c r="AB18" s="613"/>
      <c r="AC18" s="613"/>
      <c r="AD18" s="614">
        <v>616</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8910</v>
      </c>
      <c r="S19" s="611"/>
      <c r="T19" s="611"/>
      <c r="U19" s="611"/>
      <c r="V19" s="611"/>
      <c r="W19" s="611"/>
      <c r="X19" s="611"/>
      <c r="Y19" s="612"/>
      <c r="Z19" s="613">
        <v>0.2</v>
      </c>
      <c r="AA19" s="613"/>
      <c r="AB19" s="613"/>
      <c r="AC19" s="613"/>
      <c r="AD19" s="614">
        <v>8910</v>
      </c>
      <c r="AE19" s="614"/>
      <c r="AF19" s="614"/>
      <c r="AG19" s="614"/>
      <c r="AH19" s="614"/>
      <c r="AI19" s="614"/>
      <c r="AJ19" s="614"/>
      <c r="AK19" s="614"/>
      <c r="AL19" s="615">
        <v>0.5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3617418</v>
      </c>
      <c r="CS20" s="611"/>
      <c r="CT20" s="611"/>
      <c r="CU20" s="611"/>
      <c r="CV20" s="611"/>
      <c r="CW20" s="611"/>
      <c r="CX20" s="611"/>
      <c r="CY20" s="612"/>
      <c r="CZ20" s="613">
        <v>100</v>
      </c>
      <c r="DA20" s="613"/>
      <c r="DB20" s="613"/>
      <c r="DC20" s="613"/>
      <c r="DD20" s="619">
        <v>509501</v>
      </c>
      <c r="DE20" s="611"/>
      <c r="DF20" s="611"/>
      <c r="DG20" s="611"/>
      <c r="DH20" s="611"/>
      <c r="DI20" s="611"/>
      <c r="DJ20" s="611"/>
      <c r="DK20" s="611"/>
      <c r="DL20" s="611"/>
      <c r="DM20" s="611"/>
      <c r="DN20" s="611"/>
      <c r="DO20" s="611"/>
      <c r="DP20" s="612"/>
      <c r="DQ20" s="619">
        <v>2278127</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1521165</v>
      </c>
      <c r="S21" s="611"/>
      <c r="T21" s="611"/>
      <c r="U21" s="611"/>
      <c r="V21" s="611"/>
      <c r="W21" s="611"/>
      <c r="X21" s="611"/>
      <c r="Y21" s="612"/>
      <c r="Z21" s="613">
        <v>41.5</v>
      </c>
      <c r="AA21" s="613"/>
      <c r="AB21" s="613"/>
      <c r="AC21" s="613"/>
      <c r="AD21" s="614">
        <v>1399810</v>
      </c>
      <c r="AE21" s="614"/>
      <c r="AF21" s="614"/>
      <c r="AG21" s="614"/>
      <c r="AH21" s="614"/>
      <c r="AI21" s="614"/>
      <c r="AJ21" s="614"/>
      <c r="AK21" s="614"/>
      <c r="AL21" s="615">
        <v>71.8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1399810</v>
      </c>
      <c r="S22" s="611"/>
      <c r="T22" s="611"/>
      <c r="U22" s="611"/>
      <c r="V22" s="611"/>
      <c r="W22" s="611"/>
      <c r="X22" s="611"/>
      <c r="Y22" s="612"/>
      <c r="Z22" s="613">
        <v>38.1</v>
      </c>
      <c r="AA22" s="613"/>
      <c r="AB22" s="613"/>
      <c r="AC22" s="613"/>
      <c r="AD22" s="614">
        <v>1399810</v>
      </c>
      <c r="AE22" s="614"/>
      <c r="AF22" s="614"/>
      <c r="AG22" s="614"/>
      <c r="AH22" s="614"/>
      <c r="AI22" s="614"/>
      <c r="AJ22" s="614"/>
      <c r="AK22" s="614"/>
      <c r="AL22" s="615">
        <v>71.8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121355</v>
      </c>
      <c r="S23" s="611"/>
      <c r="T23" s="611"/>
      <c r="U23" s="611"/>
      <c r="V23" s="611"/>
      <c r="W23" s="611"/>
      <c r="X23" s="611"/>
      <c r="Y23" s="612"/>
      <c r="Z23" s="613">
        <v>3.3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1133545</v>
      </c>
      <c r="CS24" s="600"/>
      <c r="CT24" s="600"/>
      <c r="CU24" s="600"/>
      <c r="CV24" s="600"/>
      <c r="CW24" s="600"/>
      <c r="CX24" s="600"/>
      <c r="CY24" s="601"/>
      <c r="CZ24" s="604">
        <v>31.3</v>
      </c>
      <c r="DA24" s="605"/>
      <c r="DB24" s="605"/>
      <c r="DC24" s="621"/>
      <c r="DD24" s="642">
        <v>984987</v>
      </c>
      <c r="DE24" s="600"/>
      <c r="DF24" s="600"/>
      <c r="DG24" s="600"/>
      <c r="DH24" s="600"/>
      <c r="DI24" s="600"/>
      <c r="DJ24" s="600"/>
      <c r="DK24" s="601"/>
      <c r="DL24" s="642">
        <v>942522</v>
      </c>
      <c r="DM24" s="600"/>
      <c r="DN24" s="600"/>
      <c r="DO24" s="600"/>
      <c r="DP24" s="600"/>
      <c r="DQ24" s="600"/>
      <c r="DR24" s="600"/>
      <c r="DS24" s="600"/>
      <c r="DT24" s="600"/>
      <c r="DU24" s="600"/>
      <c r="DV24" s="601"/>
      <c r="DW24" s="604">
        <v>48.2</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2065436</v>
      </c>
      <c r="S25" s="611"/>
      <c r="T25" s="611"/>
      <c r="U25" s="611"/>
      <c r="V25" s="611"/>
      <c r="W25" s="611"/>
      <c r="X25" s="611"/>
      <c r="Y25" s="612"/>
      <c r="Z25" s="613">
        <v>56.3</v>
      </c>
      <c r="AA25" s="613"/>
      <c r="AB25" s="613"/>
      <c r="AC25" s="613"/>
      <c r="AD25" s="614">
        <v>1944081</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552111</v>
      </c>
      <c r="CS25" s="631"/>
      <c r="CT25" s="631"/>
      <c r="CU25" s="631"/>
      <c r="CV25" s="631"/>
      <c r="CW25" s="631"/>
      <c r="CX25" s="631"/>
      <c r="CY25" s="632"/>
      <c r="CZ25" s="615">
        <v>15.3</v>
      </c>
      <c r="DA25" s="643"/>
      <c r="DB25" s="643"/>
      <c r="DC25" s="645"/>
      <c r="DD25" s="619">
        <v>520721</v>
      </c>
      <c r="DE25" s="631"/>
      <c r="DF25" s="631"/>
      <c r="DG25" s="631"/>
      <c r="DH25" s="631"/>
      <c r="DI25" s="631"/>
      <c r="DJ25" s="631"/>
      <c r="DK25" s="632"/>
      <c r="DL25" s="619">
        <v>516554</v>
      </c>
      <c r="DM25" s="631"/>
      <c r="DN25" s="631"/>
      <c r="DO25" s="631"/>
      <c r="DP25" s="631"/>
      <c r="DQ25" s="631"/>
      <c r="DR25" s="631"/>
      <c r="DS25" s="631"/>
      <c r="DT25" s="631"/>
      <c r="DU25" s="631"/>
      <c r="DV25" s="632"/>
      <c r="DW25" s="615">
        <v>26.4</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301456</v>
      </c>
      <c r="CS26" s="611"/>
      <c r="CT26" s="611"/>
      <c r="CU26" s="611"/>
      <c r="CV26" s="611"/>
      <c r="CW26" s="611"/>
      <c r="CX26" s="611"/>
      <c r="CY26" s="612"/>
      <c r="CZ26" s="615">
        <v>8.3000000000000007</v>
      </c>
      <c r="DA26" s="643"/>
      <c r="DB26" s="643"/>
      <c r="DC26" s="645"/>
      <c r="DD26" s="619">
        <v>283203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14751</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368412</v>
      </c>
      <c r="BH27" s="611"/>
      <c r="BI27" s="611"/>
      <c r="BJ27" s="611"/>
      <c r="BK27" s="611"/>
      <c r="BL27" s="611"/>
      <c r="BM27" s="611"/>
      <c r="BN27" s="612"/>
      <c r="BO27" s="613">
        <v>100</v>
      </c>
      <c r="BP27" s="613"/>
      <c r="BQ27" s="613"/>
      <c r="BR27" s="613"/>
      <c r="BS27" s="614">
        <v>3666</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203181</v>
      </c>
      <c r="CS27" s="631"/>
      <c r="CT27" s="631"/>
      <c r="CU27" s="631"/>
      <c r="CV27" s="631"/>
      <c r="CW27" s="631"/>
      <c r="CX27" s="631"/>
      <c r="CY27" s="632"/>
      <c r="CZ27" s="615">
        <v>5.6</v>
      </c>
      <c r="DA27" s="643"/>
      <c r="DB27" s="643"/>
      <c r="DC27" s="645"/>
      <c r="DD27" s="619">
        <v>86013</v>
      </c>
      <c r="DE27" s="631"/>
      <c r="DF27" s="631"/>
      <c r="DG27" s="631"/>
      <c r="DH27" s="631"/>
      <c r="DI27" s="631"/>
      <c r="DJ27" s="631"/>
      <c r="DK27" s="632"/>
      <c r="DL27" s="619">
        <v>47715</v>
      </c>
      <c r="DM27" s="631"/>
      <c r="DN27" s="631"/>
      <c r="DO27" s="631"/>
      <c r="DP27" s="631"/>
      <c r="DQ27" s="631"/>
      <c r="DR27" s="631"/>
      <c r="DS27" s="631"/>
      <c r="DT27" s="631"/>
      <c r="DU27" s="631"/>
      <c r="DV27" s="632"/>
      <c r="DW27" s="615">
        <v>2.4</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14218</v>
      </c>
      <c r="S28" s="611"/>
      <c r="T28" s="611"/>
      <c r="U28" s="611"/>
      <c r="V28" s="611"/>
      <c r="W28" s="611"/>
      <c r="X28" s="611"/>
      <c r="Y28" s="612"/>
      <c r="Z28" s="613">
        <v>0.4</v>
      </c>
      <c r="AA28" s="613"/>
      <c r="AB28" s="613"/>
      <c r="AC28" s="613"/>
      <c r="AD28" s="614">
        <v>6248</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378253</v>
      </c>
      <c r="CS28" s="611"/>
      <c r="CT28" s="611"/>
      <c r="CU28" s="611"/>
      <c r="CV28" s="611"/>
      <c r="CW28" s="611"/>
      <c r="CX28" s="611"/>
      <c r="CY28" s="612"/>
      <c r="CZ28" s="615">
        <v>10.5</v>
      </c>
      <c r="DA28" s="643"/>
      <c r="DB28" s="643"/>
      <c r="DC28" s="645"/>
      <c r="DD28" s="619">
        <v>378253</v>
      </c>
      <c r="DE28" s="611"/>
      <c r="DF28" s="611"/>
      <c r="DG28" s="611"/>
      <c r="DH28" s="611"/>
      <c r="DI28" s="611"/>
      <c r="DJ28" s="611"/>
      <c r="DK28" s="612"/>
      <c r="DL28" s="619">
        <v>378253</v>
      </c>
      <c r="DM28" s="611"/>
      <c r="DN28" s="611"/>
      <c r="DO28" s="611"/>
      <c r="DP28" s="611"/>
      <c r="DQ28" s="611"/>
      <c r="DR28" s="611"/>
      <c r="DS28" s="611"/>
      <c r="DT28" s="611"/>
      <c r="DU28" s="611"/>
      <c r="DV28" s="612"/>
      <c r="DW28" s="615">
        <v>19.399999999999999</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9373</v>
      </c>
      <c r="S29" s="611"/>
      <c r="T29" s="611"/>
      <c r="U29" s="611"/>
      <c r="V29" s="611"/>
      <c r="W29" s="611"/>
      <c r="X29" s="611"/>
      <c r="Y29" s="612"/>
      <c r="Z29" s="613">
        <v>0.3</v>
      </c>
      <c r="AA29" s="613"/>
      <c r="AB29" s="613"/>
      <c r="AC29" s="613"/>
      <c r="AD29" s="614">
        <v>131</v>
      </c>
      <c r="AE29" s="614"/>
      <c r="AF29" s="614"/>
      <c r="AG29" s="614"/>
      <c r="AH29" s="614"/>
      <c r="AI29" s="614"/>
      <c r="AJ29" s="614"/>
      <c r="AK29" s="614"/>
      <c r="AL29" s="615">
        <v>0</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378253</v>
      </c>
      <c r="CS29" s="631"/>
      <c r="CT29" s="631"/>
      <c r="CU29" s="631"/>
      <c r="CV29" s="631"/>
      <c r="CW29" s="631"/>
      <c r="CX29" s="631"/>
      <c r="CY29" s="632"/>
      <c r="CZ29" s="615">
        <v>10.5</v>
      </c>
      <c r="DA29" s="643"/>
      <c r="DB29" s="643"/>
      <c r="DC29" s="645"/>
      <c r="DD29" s="619">
        <v>378253</v>
      </c>
      <c r="DE29" s="631"/>
      <c r="DF29" s="631"/>
      <c r="DG29" s="631"/>
      <c r="DH29" s="631"/>
      <c r="DI29" s="631"/>
      <c r="DJ29" s="631"/>
      <c r="DK29" s="632"/>
      <c r="DL29" s="619">
        <v>378253</v>
      </c>
      <c r="DM29" s="631"/>
      <c r="DN29" s="631"/>
      <c r="DO29" s="631"/>
      <c r="DP29" s="631"/>
      <c r="DQ29" s="631"/>
      <c r="DR29" s="631"/>
      <c r="DS29" s="631"/>
      <c r="DT29" s="631"/>
      <c r="DU29" s="631"/>
      <c r="DV29" s="632"/>
      <c r="DW29" s="615">
        <v>19.399999999999999</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222591</v>
      </c>
      <c r="S30" s="611"/>
      <c r="T30" s="611"/>
      <c r="U30" s="611"/>
      <c r="V30" s="611"/>
      <c r="W30" s="611"/>
      <c r="X30" s="611"/>
      <c r="Y30" s="612"/>
      <c r="Z30" s="613">
        <v>6.1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373036</v>
      </c>
      <c r="CS30" s="611"/>
      <c r="CT30" s="611"/>
      <c r="CU30" s="611"/>
      <c r="CV30" s="611"/>
      <c r="CW30" s="611"/>
      <c r="CX30" s="611"/>
      <c r="CY30" s="612"/>
      <c r="CZ30" s="615">
        <v>10.3</v>
      </c>
      <c r="DA30" s="643"/>
      <c r="DB30" s="643"/>
      <c r="DC30" s="645"/>
      <c r="DD30" s="619">
        <v>373036</v>
      </c>
      <c r="DE30" s="611"/>
      <c r="DF30" s="611"/>
      <c r="DG30" s="611"/>
      <c r="DH30" s="611"/>
      <c r="DI30" s="611"/>
      <c r="DJ30" s="611"/>
      <c r="DK30" s="612"/>
      <c r="DL30" s="619">
        <v>373036</v>
      </c>
      <c r="DM30" s="611"/>
      <c r="DN30" s="611"/>
      <c r="DO30" s="611"/>
      <c r="DP30" s="611"/>
      <c r="DQ30" s="611"/>
      <c r="DR30" s="611"/>
      <c r="DS30" s="611"/>
      <c r="DT30" s="611"/>
      <c r="DU30" s="611"/>
      <c r="DV30" s="612"/>
      <c r="DW30" s="615">
        <v>19.100000000000001</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99.5</v>
      </c>
      <c r="BH31" s="654"/>
      <c r="BI31" s="654"/>
      <c r="BJ31" s="654"/>
      <c r="BK31" s="654"/>
      <c r="BL31" s="654"/>
      <c r="BM31" s="605">
        <v>98.7</v>
      </c>
      <c r="BN31" s="654"/>
      <c r="BO31" s="654"/>
      <c r="BP31" s="654"/>
      <c r="BQ31" s="655"/>
      <c r="BR31" s="657">
        <v>99.3</v>
      </c>
      <c r="BS31" s="654"/>
      <c r="BT31" s="654"/>
      <c r="BU31" s="654"/>
      <c r="BV31" s="654"/>
      <c r="BW31" s="654"/>
      <c r="BX31" s="605">
        <v>98.2</v>
      </c>
      <c r="BY31" s="654"/>
      <c r="BZ31" s="654"/>
      <c r="CA31" s="654"/>
      <c r="CB31" s="655"/>
      <c r="CD31" s="650"/>
      <c r="CE31" s="651"/>
      <c r="CF31" s="607" t="s">
        <v>300</v>
      </c>
      <c r="CG31" s="608"/>
      <c r="CH31" s="608"/>
      <c r="CI31" s="608"/>
      <c r="CJ31" s="608"/>
      <c r="CK31" s="608"/>
      <c r="CL31" s="608"/>
      <c r="CM31" s="608"/>
      <c r="CN31" s="608"/>
      <c r="CO31" s="608"/>
      <c r="CP31" s="608"/>
      <c r="CQ31" s="609"/>
      <c r="CR31" s="610">
        <v>5217</v>
      </c>
      <c r="CS31" s="631"/>
      <c r="CT31" s="631"/>
      <c r="CU31" s="631"/>
      <c r="CV31" s="631"/>
      <c r="CW31" s="631"/>
      <c r="CX31" s="631"/>
      <c r="CY31" s="632"/>
      <c r="CZ31" s="615">
        <v>0.1</v>
      </c>
      <c r="DA31" s="643"/>
      <c r="DB31" s="643"/>
      <c r="DC31" s="645"/>
      <c r="DD31" s="619">
        <v>5217</v>
      </c>
      <c r="DE31" s="631"/>
      <c r="DF31" s="631"/>
      <c r="DG31" s="631"/>
      <c r="DH31" s="631"/>
      <c r="DI31" s="631"/>
      <c r="DJ31" s="631"/>
      <c r="DK31" s="632"/>
      <c r="DL31" s="619">
        <v>5217</v>
      </c>
      <c r="DM31" s="631"/>
      <c r="DN31" s="631"/>
      <c r="DO31" s="631"/>
      <c r="DP31" s="631"/>
      <c r="DQ31" s="631"/>
      <c r="DR31" s="631"/>
      <c r="DS31" s="631"/>
      <c r="DT31" s="631"/>
      <c r="DU31" s="631"/>
      <c r="DV31" s="632"/>
      <c r="DW31" s="615">
        <v>0.3</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687348</v>
      </c>
      <c r="S32" s="611"/>
      <c r="T32" s="611"/>
      <c r="U32" s="611"/>
      <c r="V32" s="611"/>
      <c r="W32" s="611"/>
      <c r="X32" s="611"/>
      <c r="Y32" s="612"/>
      <c r="Z32" s="613">
        <v>18.7</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98.7</v>
      </c>
      <c r="BH32" s="631"/>
      <c r="BI32" s="631"/>
      <c r="BJ32" s="631"/>
      <c r="BK32" s="631"/>
      <c r="BL32" s="631"/>
      <c r="BM32" s="616">
        <v>98</v>
      </c>
      <c r="BN32" s="631"/>
      <c r="BO32" s="631"/>
      <c r="BP32" s="631"/>
      <c r="BQ32" s="656"/>
      <c r="BR32" s="667">
        <v>98.9</v>
      </c>
      <c r="BS32" s="631"/>
      <c r="BT32" s="631"/>
      <c r="BU32" s="631"/>
      <c r="BV32" s="631"/>
      <c r="BW32" s="631"/>
      <c r="BX32" s="616">
        <v>97.9</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9417</v>
      </c>
      <c r="S33" s="611"/>
      <c r="T33" s="611"/>
      <c r="U33" s="611"/>
      <c r="V33" s="611"/>
      <c r="W33" s="611"/>
      <c r="X33" s="611"/>
      <c r="Y33" s="612"/>
      <c r="Z33" s="613">
        <v>0.3</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99.8</v>
      </c>
      <c r="BH33" s="669"/>
      <c r="BI33" s="669"/>
      <c r="BJ33" s="669"/>
      <c r="BK33" s="669"/>
      <c r="BL33" s="669"/>
      <c r="BM33" s="670">
        <v>99.1</v>
      </c>
      <c r="BN33" s="669"/>
      <c r="BO33" s="669"/>
      <c r="BP33" s="669"/>
      <c r="BQ33" s="671"/>
      <c r="BR33" s="668">
        <v>99.5</v>
      </c>
      <c r="BS33" s="669"/>
      <c r="BT33" s="669"/>
      <c r="BU33" s="669"/>
      <c r="BV33" s="669"/>
      <c r="BW33" s="669"/>
      <c r="BX33" s="670">
        <v>98.5</v>
      </c>
      <c r="BY33" s="669"/>
      <c r="BZ33" s="669"/>
      <c r="CA33" s="669"/>
      <c r="CB33" s="671"/>
      <c r="CD33" s="607" t="s">
        <v>307</v>
      </c>
      <c r="CE33" s="608"/>
      <c r="CF33" s="608"/>
      <c r="CG33" s="608"/>
      <c r="CH33" s="608"/>
      <c r="CI33" s="608"/>
      <c r="CJ33" s="608"/>
      <c r="CK33" s="608"/>
      <c r="CL33" s="608"/>
      <c r="CM33" s="608"/>
      <c r="CN33" s="608"/>
      <c r="CO33" s="608"/>
      <c r="CP33" s="608"/>
      <c r="CQ33" s="609"/>
      <c r="CR33" s="610">
        <v>1940355</v>
      </c>
      <c r="CS33" s="631"/>
      <c r="CT33" s="631"/>
      <c r="CU33" s="631"/>
      <c r="CV33" s="631"/>
      <c r="CW33" s="631"/>
      <c r="CX33" s="631"/>
      <c r="CY33" s="632"/>
      <c r="CZ33" s="615">
        <v>53.6</v>
      </c>
      <c r="DA33" s="643"/>
      <c r="DB33" s="643"/>
      <c r="DC33" s="645"/>
      <c r="DD33" s="619">
        <v>1086324</v>
      </c>
      <c r="DE33" s="631"/>
      <c r="DF33" s="631"/>
      <c r="DG33" s="631"/>
      <c r="DH33" s="631"/>
      <c r="DI33" s="631"/>
      <c r="DJ33" s="631"/>
      <c r="DK33" s="632"/>
      <c r="DL33" s="619">
        <v>956196</v>
      </c>
      <c r="DM33" s="631"/>
      <c r="DN33" s="631"/>
      <c r="DO33" s="631"/>
      <c r="DP33" s="631"/>
      <c r="DQ33" s="631"/>
      <c r="DR33" s="631"/>
      <c r="DS33" s="631"/>
      <c r="DT33" s="631"/>
      <c r="DU33" s="631"/>
      <c r="DV33" s="632"/>
      <c r="DW33" s="615">
        <v>48.9</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14025</v>
      </c>
      <c r="S34" s="611"/>
      <c r="T34" s="611"/>
      <c r="U34" s="611"/>
      <c r="V34" s="611"/>
      <c r="W34" s="611"/>
      <c r="X34" s="611"/>
      <c r="Y34" s="612"/>
      <c r="Z34" s="613">
        <v>0.4</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427365</v>
      </c>
      <c r="CS34" s="611"/>
      <c r="CT34" s="611"/>
      <c r="CU34" s="611"/>
      <c r="CV34" s="611"/>
      <c r="CW34" s="611"/>
      <c r="CX34" s="611"/>
      <c r="CY34" s="612"/>
      <c r="CZ34" s="615">
        <v>11.8</v>
      </c>
      <c r="DA34" s="643"/>
      <c r="DB34" s="643"/>
      <c r="DC34" s="645"/>
      <c r="DD34" s="619">
        <v>274895</v>
      </c>
      <c r="DE34" s="611"/>
      <c r="DF34" s="611"/>
      <c r="DG34" s="611"/>
      <c r="DH34" s="611"/>
      <c r="DI34" s="611"/>
      <c r="DJ34" s="611"/>
      <c r="DK34" s="612"/>
      <c r="DL34" s="619">
        <v>218163</v>
      </c>
      <c r="DM34" s="611"/>
      <c r="DN34" s="611"/>
      <c r="DO34" s="611"/>
      <c r="DP34" s="611"/>
      <c r="DQ34" s="611"/>
      <c r="DR34" s="611"/>
      <c r="DS34" s="611"/>
      <c r="DT34" s="611"/>
      <c r="DU34" s="611"/>
      <c r="DV34" s="612"/>
      <c r="DW34" s="615">
        <v>11.2</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170547</v>
      </c>
      <c r="S35" s="611"/>
      <c r="T35" s="611"/>
      <c r="U35" s="611"/>
      <c r="V35" s="611"/>
      <c r="W35" s="611"/>
      <c r="X35" s="611"/>
      <c r="Y35" s="612"/>
      <c r="Z35" s="613">
        <v>4.5999999999999996</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16135</v>
      </c>
      <c r="CS35" s="631"/>
      <c r="CT35" s="631"/>
      <c r="CU35" s="631"/>
      <c r="CV35" s="631"/>
      <c r="CW35" s="631"/>
      <c r="CX35" s="631"/>
      <c r="CY35" s="632"/>
      <c r="CZ35" s="615">
        <v>0.4</v>
      </c>
      <c r="DA35" s="643"/>
      <c r="DB35" s="643"/>
      <c r="DC35" s="645"/>
      <c r="DD35" s="619">
        <v>13787</v>
      </c>
      <c r="DE35" s="631"/>
      <c r="DF35" s="631"/>
      <c r="DG35" s="631"/>
      <c r="DH35" s="631"/>
      <c r="DI35" s="631"/>
      <c r="DJ35" s="631"/>
      <c r="DK35" s="632"/>
      <c r="DL35" s="619">
        <v>11241</v>
      </c>
      <c r="DM35" s="631"/>
      <c r="DN35" s="631"/>
      <c r="DO35" s="631"/>
      <c r="DP35" s="631"/>
      <c r="DQ35" s="631"/>
      <c r="DR35" s="631"/>
      <c r="DS35" s="631"/>
      <c r="DT35" s="631"/>
      <c r="DU35" s="631"/>
      <c r="DV35" s="632"/>
      <c r="DW35" s="615">
        <v>0.6</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34830</v>
      </c>
      <c r="S36" s="611"/>
      <c r="T36" s="611"/>
      <c r="U36" s="611"/>
      <c r="V36" s="611"/>
      <c r="W36" s="611"/>
      <c r="X36" s="611"/>
      <c r="Y36" s="612"/>
      <c r="Z36" s="613">
        <v>0.9</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366021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47036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1236802</v>
      </c>
      <c r="CS36" s="611"/>
      <c r="CT36" s="611"/>
      <c r="CU36" s="611"/>
      <c r="CV36" s="611"/>
      <c r="CW36" s="611"/>
      <c r="CX36" s="611"/>
      <c r="CY36" s="612"/>
      <c r="CZ36" s="615">
        <v>34.200000000000003</v>
      </c>
      <c r="DA36" s="643"/>
      <c r="DB36" s="643"/>
      <c r="DC36" s="645"/>
      <c r="DD36" s="619">
        <v>576525</v>
      </c>
      <c r="DE36" s="611"/>
      <c r="DF36" s="611"/>
      <c r="DG36" s="611"/>
      <c r="DH36" s="611"/>
      <c r="DI36" s="611"/>
      <c r="DJ36" s="611"/>
      <c r="DK36" s="612"/>
      <c r="DL36" s="619">
        <v>509536</v>
      </c>
      <c r="DM36" s="611"/>
      <c r="DN36" s="611"/>
      <c r="DO36" s="611"/>
      <c r="DP36" s="611"/>
      <c r="DQ36" s="611"/>
      <c r="DR36" s="611"/>
      <c r="DS36" s="611"/>
      <c r="DT36" s="611"/>
      <c r="DU36" s="611"/>
      <c r="DV36" s="612"/>
      <c r="DW36" s="615">
        <v>26.1</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97031</v>
      </c>
      <c r="S37" s="611"/>
      <c r="T37" s="611"/>
      <c r="U37" s="611"/>
      <c r="V37" s="611"/>
      <c r="W37" s="611"/>
      <c r="X37" s="611"/>
      <c r="Y37" s="612"/>
      <c r="Z37" s="613">
        <v>2.6</v>
      </c>
      <c r="AA37" s="613"/>
      <c r="AB37" s="613"/>
      <c r="AC37" s="613"/>
      <c r="AD37" s="614">
        <v>210</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147044</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45818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447782</v>
      </c>
      <c r="CS37" s="631"/>
      <c r="CT37" s="631"/>
      <c r="CU37" s="631"/>
      <c r="CV37" s="631"/>
      <c r="CW37" s="631"/>
      <c r="CX37" s="631"/>
      <c r="CY37" s="632"/>
      <c r="CZ37" s="615">
        <v>12.4</v>
      </c>
      <c r="DA37" s="643"/>
      <c r="DB37" s="643"/>
      <c r="DC37" s="645"/>
      <c r="DD37" s="619">
        <v>389704</v>
      </c>
      <c r="DE37" s="631"/>
      <c r="DF37" s="631"/>
      <c r="DG37" s="631"/>
      <c r="DH37" s="631"/>
      <c r="DI37" s="631"/>
      <c r="DJ37" s="631"/>
      <c r="DK37" s="632"/>
      <c r="DL37" s="619">
        <v>389681</v>
      </c>
      <c r="DM37" s="631"/>
      <c r="DN37" s="631"/>
      <c r="DO37" s="631"/>
      <c r="DP37" s="631"/>
      <c r="DQ37" s="631"/>
      <c r="DR37" s="631"/>
      <c r="DS37" s="631"/>
      <c r="DT37" s="631"/>
      <c r="DU37" s="631"/>
      <c r="DV37" s="632"/>
      <c r="DW37" s="615">
        <v>19.899999999999999</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329823</v>
      </c>
      <c r="S38" s="611"/>
      <c r="T38" s="611"/>
      <c r="U38" s="611"/>
      <c r="V38" s="611"/>
      <c r="W38" s="611"/>
      <c r="X38" s="611"/>
      <c r="Y38" s="612"/>
      <c r="Z38" s="613">
        <v>9</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17205</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412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198884</v>
      </c>
      <c r="CS38" s="611"/>
      <c r="CT38" s="611"/>
      <c r="CU38" s="611"/>
      <c r="CV38" s="611"/>
      <c r="CW38" s="611"/>
      <c r="CX38" s="611"/>
      <c r="CY38" s="612"/>
      <c r="CZ38" s="615">
        <v>5.5</v>
      </c>
      <c r="DA38" s="643"/>
      <c r="DB38" s="643"/>
      <c r="DC38" s="645"/>
      <c r="DD38" s="619">
        <v>172084</v>
      </c>
      <c r="DE38" s="611"/>
      <c r="DF38" s="611"/>
      <c r="DG38" s="611"/>
      <c r="DH38" s="611"/>
      <c r="DI38" s="611"/>
      <c r="DJ38" s="611"/>
      <c r="DK38" s="612"/>
      <c r="DL38" s="619">
        <v>170212</v>
      </c>
      <c r="DM38" s="611"/>
      <c r="DN38" s="611"/>
      <c r="DO38" s="611"/>
      <c r="DP38" s="611"/>
      <c r="DQ38" s="611"/>
      <c r="DR38" s="611"/>
      <c r="DS38" s="611"/>
      <c r="DT38" s="611"/>
      <c r="DU38" s="611"/>
      <c r="DV38" s="612"/>
      <c r="DW38" s="615">
        <v>8.6999999999999993</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2888</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659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14125</v>
      </c>
      <c r="CS39" s="631"/>
      <c r="CT39" s="631"/>
      <c r="CU39" s="631"/>
      <c r="CV39" s="631"/>
      <c r="CW39" s="631"/>
      <c r="CX39" s="631"/>
      <c r="CY39" s="632"/>
      <c r="CZ39" s="615">
        <v>0.4</v>
      </c>
      <c r="DA39" s="643"/>
      <c r="DB39" s="643"/>
      <c r="DC39" s="645"/>
      <c r="DD39" s="619">
        <v>1989</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3423</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97</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47044</v>
      </c>
      <c r="CS40" s="611"/>
      <c r="CT40" s="611"/>
      <c r="CU40" s="611"/>
      <c r="CV40" s="611"/>
      <c r="CW40" s="611"/>
      <c r="CX40" s="611"/>
      <c r="CY40" s="612"/>
      <c r="CZ40" s="615">
        <v>1.3</v>
      </c>
      <c r="DA40" s="643"/>
      <c r="DB40" s="643"/>
      <c r="DC40" s="645"/>
      <c r="DD40" s="619">
        <v>47044</v>
      </c>
      <c r="DE40" s="611"/>
      <c r="DF40" s="611"/>
      <c r="DG40" s="611"/>
      <c r="DH40" s="611"/>
      <c r="DI40" s="611"/>
      <c r="DJ40" s="611"/>
      <c r="DK40" s="612"/>
      <c r="DL40" s="619">
        <v>47044</v>
      </c>
      <c r="DM40" s="611"/>
      <c r="DN40" s="611"/>
      <c r="DO40" s="611"/>
      <c r="DP40" s="611"/>
      <c r="DQ40" s="611"/>
      <c r="DR40" s="611"/>
      <c r="DS40" s="611"/>
      <c r="DT40" s="611"/>
      <c r="DU40" s="611"/>
      <c r="DV40" s="612"/>
      <c r="DW40" s="615">
        <v>2.4</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3669390</v>
      </c>
      <c r="S41" s="683"/>
      <c r="T41" s="683"/>
      <c r="U41" s="683"/>
      <c r="V41" s="683"/>
      <c r="W41" s="683"/>
      <c r="X41" s="683"/>
      <c r="Y41" s="687"/>
      <c r="Z41" s="688">
        <v>100</v>
      </c>
      <c r="AA41" s="688"/>
      <c r="AB41" s="688"/>
      <c r="AC41" s="688"/>
      <c r="AD41" s="689">
        <v>1950670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39275</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v>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159609</v>
      </c>
      <c r="BA42" s="683"/>
      <c r="BB42" s="683"/>
      <c r="BC42" s="683"/>
      <c r="BD42" s="669"/>
      <c r="BE42" s="669"/>
      <c r="BF42" s="671"/>
      <c r="BG42" s="662"/>
      <c r="BH42" s="663"/>
      <c r="BI42" s="663"/>
      <c r="BJ42" s="663"/>
      <c r="BK42" s="663"/>
      <c r="BL42" s="203"/>
      <c r="BM42" s="634" t="s">
        <v>340</v>
      </c>
      <c r="BN42" s="634"/>
      <c r="BO42" s="634"/>
      <c r="BP42" s="634"/>
      <c r="BQ42" s="634"/>
      <c r="BR42" s="634"/>
      <c r="BS42" s="634"/>
      <c r="BT42" s="634"/>
      <c r="BU42" s="635"/>
      <c r="BV42" s="682">
        <v>375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543518</v>
      </c>
      <c r="CS42" s="631"/>
      <c r="CT42" s="631"/>
      <c r="CU42" s="631"/>
      <c r="CV42" s="631"/>
      <c r="CW42" s="631"/>
      <c r="CX42" s="631"/>
      <c r="CY42" s="632"/>
      <c r="CZ42" s="615">
        <v>15</v>
      </c>
      <c r="DA42" s="643"/>
      <c r="DB42" s="643"/>
      <c r="DC42" s="645"/>
      <c r="DD42" s="619">
        <v>206816</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16841</v>
      </c>
      <c r="CS43" s="631"/>
      <c r="CT43" s="631"/>
      <c r="CU43" s="631"/>
      <c r="CV43" s="631"/>
      <c r="CW43" s="631"/>
      <c r="CX43" s="631"/>
      <c r="CY43" s="632"/>
      <c r="CZ43" s="615">
        <v>0.5</v>
      </c>
      <c r="DA43" s="643"/>
      <c r="DB43" s="643"/>
      <c r="DC43" s="645"/>
      <c r="DD43" s="619">
        <v>12843</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509501</v>
      </c>
      <c r="CS44" s="611"/>
      <c r="CT44" s="611"/>
      <c r="CU44" s="611"/>
      <c r="CV44" s="611"/>
      <c r="CW44" s="611"/>
      <c r="CX44" s="611"/>
      <c r="CY44" s="612"/>
      <c r="CZ44" s="615">
        <v>14.1</v>
      </c>
      <c r="DA44" s="616"/>
      <c r="DB44" s="616"/>
      <c r="DC44" s="622"/>
      <c r="DD44" s="619">
        <v>190484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84398</v>
      </c>
      <c r="CS45" s="631"/>
      <c r="CT45" s="631"/>
      <c r="CU45" s="631"/>
      <c r="CV45" s="631"/>
      <c r="CW45" s="631"/>
      <c r="CX45" s="631"/>
      <c r="CY45" s="632"/>
      <c r="CZ45" s="615">
        <v>2.2999999999999998</v>
      </c>
      <c r="DA45" s="643"/>
      <c r="DB45" s="643"/>
      <c r="DC45" s="645"/>
      <c r="DD45" s="619">
        <v>5730</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425103</v>
      </c>
      <c r="CS46" s="611"/>
      <c r="CT46" s="611"/>
      <c r="CU46" s="611"/>
      <c r="CV46" s="611"/>
      <c r="CW46" s="611"/>
      <c r="CX46" s="611"/>
      <c r="CY46" s="612"/>
      <c r="CZ46" s="615">
        <v>11.8</v>
      </c>
      <c r="DA46" s="616"/>
      <c r="DB46" s="616"/>
      <c r="DC46" s="622"/>
      <c r="DD46" s="619">
        <v>184754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34017</v>
      </c>
      <c r="CS47" s="631"/>
      <c r="CT47" s="631"/>
      <c r="CU47" s="631"/>
      <c r="CV47" s="631"/>
      <c r="CW47" s="631"/>
      <c r="CX47" s="631"/>
      <c r="CY47" s="632"/>
      <c r="CZ47" s="615">
        <v>0.9</v>
      </c>
      <c r="DA47" s="643"/>
      <c r="DB47" s="643"/>
      <c r="DC47" s="645"/>
      <c r="DD47" s="619">
        <v>16332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351</v>
      </c>
      <c r="CE49" s="634"/>
      <c r="CF49" s="634"/>
      <c r="CG49" s="634"/>
      <c r="CH49" s="634"/>
      <c r="CI49" s="634"/>
      <c r="CJ49" s="634"/>
      <c r="CK49" s="634"/>
      <c r="CL49" s="634"/>
      <c r="CM49" s="634"/>
      <c r="CN49" s="634"/>
      <c r="CO49" s="634"/>
      <c r="CP49" s="634"/>
      <c r="CQ49" s="635"/>
      <c r="CR49" s="682">
        <v>3617418</v>
      </c>
      <c r="CS49" s="669"/>
      <c r="CT49" s="669"/>
      <c r="CU49" s="669"/>
      <c r="CV49" s="669"/>
      <c r="CW49" s="669"/>
      <c r="CX49" s="669"/>
      <c r="CY49" s="698"/>
      <c r="CZ49" s="690">
        <v>100</v>
      </c>
      <c r="DA49" s="699"/>
      <c r="DB49" s="699"/>
      <c r="DC49" s="700"/>
      <c r="DD49" s="701">
        <v>2278127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53w6RTUp1GZ+v5ol8nbVW7S1R2z4cxsC8bebRJ60WrGIzNSxNiBAzNUAdQk23zZpy1xYvDjRLO6DGk7PJ6dWZg==" saltValue="2K1wkPN+35bClQSqh8FWM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6" zoomScale="70" zoomScaleNormal="25" zoomScaleSheetLayoutView="70" workbookViewId="0">
      <selection activeCell="AF70" sqref="AF70:AJ70"/>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t="s">
        <v>545</v>
      </c>
      <c r="R7" s="740"/>
      <c r="S7" s="740"/>
      <c r="T7" s="740"/>
      <c r="U7" s="740"/>
      <c r="V7" s="740" t="s">
        <v>546</v>
      </c>
      <c r="W7" s="740"/>
      <c r="X7" s="740"/>
      <c r="Y7" s="740"/>
      <c r="Z7" s="740"/>
      <c r="AA7" s="740" t="s">
        <v>547</v>
      </c>
      <c r="AB7" s="740"/>
      <c r="AC7" s="740"/>
      <c r="AD7" s="740"/>
      <c r="AE7" s="741"/>
      <c r="AF7" s="742">
        <v>25</v>
      </c>
      <c r="AG7" s="743"/>
      <c r="AH7" s="743"/>
      <c r="AI7" s="743"/>
      <c r="AJ7" s="744"/>
      <c r="AK7" s="745">
        <v>171</v>
      </c>
      <c r="AL7" s="746"/>
      <c r="AM7" s="746"/>
      <c r="AN7" s="746"/>
      <c r="AO7" s="746"/>
      <c r="AP7" s="746">
        <v>2491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615</v>
      </c>
      <c r="BT7" s="734"/>
      <c r="BU7" s="734"/>
      <c r="BV7" s="734"/>
      <c r="BW7" s="734"/>
      <c r="BX7" s="734"/>
      <c r="BY7" s="734"/>
      <c r="BZ7" s="734"/>
      <c r="CA7" s="734"/>
      <c r="CB7" s="734"/>
      <c r="CC7" s="734"/>
      <c r="CD7" s="734"/>
      <c r="CE7" s="734"/>
      <c r="CF7" s="734"/>
      <c r="CG7" s="749"/>
      <c r="CH7" s="730" t="s">
        <v>616</v>
      </c>
      <c r="CI7" s="731"/>
      <c r="CJ7" s="731"/>
      <c r="CK7" s="731"/>
      <c r="CL7" s="732"/>
      <c r="CM7" s="730" t="s">
        <v>617</v>
      </c>
      <c r="CN7" s="731"/>
      <c r="CO7" s="731"/>
      <c r="CP7" s="731"/>
      <c r="CQ7" s="732"/>
      <c r="CR7" s="730" t="s">
        <v>618</v>
      </c>
      <c r="CS7" s="731"/>
      <c r="CT7" s="731"/>
      <c r="CU7" s="731"/>
      <c r="CV7" s="732"/>
      <c r="CW7" s="730" t="s">
        <v>486</v>
      </c>
      <c r="CX7" s="731"/>
      <c r="CY7" s="731"/>
      <c r="CZ7" s="731"/>
      <c r="DA7" s="732"/>
      <c r="DB7" s="730" t="s">
        <v>486</v>
      </c>
      <c r="DC7" s="731"/>
      <c r="DD7" s="731"/>
      <c r="DE7" s="731"/>
      <c r="DF7" s="732"/>
      <c r="DG7" s="730" t="s">
        <v>486</v>
      </c>
      <c r="DH7" s="731"/>
      <c r="DI7" s="731"/>
      <c r="DJ7" s="731"/>
      <c r="DK7" s="732"/>
      <c r="DL7" s="730" t="s">
        <v>486</v>
      </c>
      <c r="DM7" s="731"/>
      <c r="DN7" s="731"/>
      <c r="DO7" s="731"/>
      <c r="DP7" s="732"/>
      <c r="DQ7" s="730" t="s">
        <v>486</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t="s">
        <v>545</v>
      </c>
      <c r="R23" s="780"/>
      <c r="S23" s="780"/>
      <c r="T23" s="780"/>
      <c r="U23" s="780"/>
      <c r="V23" s="780" t="s">
        <v>546</v>
      </c>
      <c r="W23" s="780"/>
      <c r="X23" s="780"/>
      <c r="Y23" s="780"/>
      <c r="Z23" s="780"/>
      <c r="AA23" s="780" t="s">
        <v>547</v>
      </c>
      <c r="AB23" s="780"/>
      <c r="AC23" s="780"/>
      <c r="AD23" s="780"/>
      <c r="AE23" s="781"/>
      <c r="AF23" s="782">
        <v>25</v>
      </c>
      <c r="AG23" s="780"/>
      <c r="AH23" s="780"/>
      <c r="AI23" s="780"/>
      <c r="AJ23" s="783"/>
      <c r="AK23" s="784"/>
      <c r="AL23" s="785"/>
      <c r="AM23" s="785"/>
      <c r="AN23" s="785"/>
      <c r="AO23" s="785"/>
      <c r="AP23" s="780">
        <v>2491</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t="s">
        <v>548</v>
      </c>
      <c r="R28" s="810"/>
      <c r="S28" s="810"/>
      <c r="T28" s="810"/>
      <c r="U28" s="810"/>
      <c r="V28" s="810" t="s">
        <v>549</v>
      </c>
      <c r="W28" s="810"/>
      <c r="X28" s="810"/>
      <c r="Y28" s="810"/>
      <c r="Z28" s="810"/>
      <c r="AA28" s="810" t="s">
        <v>550</v>
      </c>
      <c r="AB28" s="810"/>
      <c r="AC28" s="810"/>
      <c r="AD28" s="810"/>
      <c r="AE28" s="811"/>
      <c r="AF28" s="812">
        <v>47</v>
      </c>
      <c r="AG28" s="810"/>
      <c r="AH28" s="810"/>
      <c r="AI28" s="810"/>
      <c r="AJ28" s="813"/>
      <c r="AK28" s="814">
        <v>39</v>
      </c>
      <c r="AL28" s="815"/>
      <c r="AM28" s="815"/>
      <c r="AN28" s="815"/>
      <c r="AO28" s="815"/>
      <c r="AP28" s="815" t="s">
        <v>486</v>
      </c>
      <c r="AQ28" s="815"/>
      <c r="AR28" s="815"/>
      <c r="AS28" s="815"/>
      <c r="AT28" s="815"/>
      <c r="AU28" s="815" t="s">
        <v>486</v>
      </c>
      <c r="AV28" s="815"/>
      <c r="AW28" s="815"/>
      <c r="AX28" s="815"/>
      <c r="AY28" s="815"/>
      <c r="AZ28" s="816" t="s">
        <v>486</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t="s">
        <v>551</v>
      </c>
      <c r="R29" s="771"/>
      <c r="S29" s="771"/>
      <c r="T29" s="771"/>
      <c r="U29" s="771"/>
      <c r="V29" s="771" t="s">
        <v>552</v>
      </c>
      <c r="W29" s="771"/>
      <c r="X29" s="771"/>
      <c r="Y29" s="771"/>
      <c r="Z29" s="771"/>
      <c r="AA29" s="771" t="s">
        <v>553</v>
      </c>
      <c r="AB29" s="771"/>
      <c r="AC29" s="771"/>
      <c r="AD29" s="771"/>
      <c r="AE29" s="772"/>
      <c r="AF29" s="773">
        <v>37</v>
      </c>
      <c r="AG29" s="774"/>
      <c r="AH29" s="774"/>
      <c r="AI29" s="774"/>
      <c r="AJ29" s="775"/>
      <c r="AK29" s="821">
        <v>84</v>
      </c>
      <c r="AL29" s="817"/>
      <c r="AM29" s="817"/>
      <c r="AN29" s="817"/>
      <c r="AO29" s="817"/>
      <c r="AP29" s="817" t="s">
        <v>486</v>
      </c>
      <c r="AQ29" s="817"/>
      <c r="AR29" s="817"/>
      <c r="AS29" s="817"/>
      <c r="AT29" s="817"/>
      <c r="AU29" s="817" t="s">
        <v>486</v>
      </c>
      <c r="AV29" s="817"/>
      <c r="AW29" s="817"/>
      <c r="AX29" s="817"/>
      <c r="AY29" s="817"/>
      <c r="AZ29" s="818" t="s">
        <v>486</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t="s">
        <v>554</v>
      </c>
      <c r="R30" s="771"/>
      <c r="S30" s="771"/>
      <c r="T30" s="771"/>
      <c r="U30" s="771"/>
      <c r="V30" s="771" t="s">
        <v>555</v>
      </c>
      <c r="W30" s="771"/>
      <c r="X30" s="771"/>
      <c r="Y30" s="771"/>
      <c r="Z30" s="771"/>
      <c r="AA30" s="771" t="s">
        <v>555</v>
      </c>
      <c r="AB30" s="771"/>
      <c r="AC30" s="771"/>
      <c r="AD30" s="771"/>
      <c r="AE30" s="772"/>
      <c r="AF30" s="773">
        <v>5</v>
      </c>
      <c r="AG30" s="774"/>
      <c r="AH30" s="774"/>
      <c r="AI30" s="774"/>
      <c r="AJ30" s="775"/>
      <c r="AK30" s="821" t="s">
        <v>620</v>
      </c>
      <c r="AL30" s="817"/>
      <c r="AM30" s="817"/>
      <c r="AN30" s="817"/>
      <c r="AO30" s="817"/>
      <c r="AP30" s="817" t="s">
        <v>486</v>
      </c>
      <c r="AQ30" s="817"/>
      <c r="AR30" s="817"/>
      <c r="AS30" s="817"/>
      <c r="AT30" s="817"/>
      <c r="AU30" s="817" t="s">
        <v>486</v>
      </c>
      <c r="AV30" s="817"/>
      <c r="AW30" s="817"/>
      <c r="AX30" s="817"/>
      <c r="AY30" s="817"/>
      <c r="AZ30" s="818" t="s">
        <v>486</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t="s">
        <v>556</v>
      </c>
      <c r="R31" s="771"/>
      <c r="S31" s="771"/>
      <c r="T31" s="771"/>
      <c r="U31" s="771"/>
      <c r="V31" s="771" t="s">
        <v>557</v>
      </c>
      <c r="W31" s="771"/>
      <c r="X31" s="771"/>
      <c r="Y31" s="771"/>
      <c r="Z31" s="771"/>
      <c r="AA31" s="771" t="s">
        <v>558</v>
      </c>
      <c r="AB31" s="771"/>
      <c r="AC31" s="771"/>
      <c r="AD31" s="771"/>
      <c r="AE31" s="772"/>
      <c r="AF31" s="773">
        <v>3</v>
      </c>
      <c r="AG31" s="774"/>
      <c r="AH31" s="774"/>
      <c r="AI31" s="774"/>
      <c r="AJ31" s="775"/>
      <c r="AK31" s="821">
        <v>23</v>
      </c>
      <c r="AL31" s="817"/>
      <c r="AM31" s="817"/>
      <c r="AN31" s="817"/>
      <c r="AO31" s="817"/>
      <c r="AP31" s="817" t="s">
        <v>486</v>
      </c>
      <c r="AQ31" s="817"/>
      <c r="AR31" s="817"/>
      <c r="AS31" s="817"/>
      <c r="AT31" s="817"/>
      <c r="AU31" s="817" t="s">
        <v>486</v>
      </c>
      <c r="AV31" s="817"/>
      <c r="AW31" s="817"/>
      <c r="AX31" s="817"/>
      <c r="AY31" s="817"/>
      <c r="AZ31" s="818" t="s">
        <v>486</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619</v>
      </c>
      <c r="C32" s="768"/>
      <c r="D32" s="768"/>
      <c r="E32" s="768"/>
      <c r="F32" s="768"/>
      <c r="G32" s="768"/>
      <c r="H32" s="768"/>
      <c r="I32" s="768"/>
      <c r="J32" s="768"/>
      <c r="K32" s="768"/>
      <c r="L32" s="768"/>
      <c r="M32" s="768"/>
      <c r="N32" s="768"/>
      <c r="O32" s="768"/>
      <c r="P32" s="769"/>
      <c r="Q32" s="770">
        <v>189</v>
      </c>
      <c r="R32" s="771"/>
      <c r="S32" s="771"/>
      <c r="T32" s="771"/>
      <c r="U32" s="771"/>
      <c r="V32" s="771">
        <v>186</v>
      </c>
      <c r="W32" s="771"/>
      <c r="X32" s="771"/>
      <c r="Y32" s="771"/>
      <c r="Z32" s="771"/>
      <c r="AA32" s="771">
        <v>3</v>
      </c>
      <c r="AB32" s="771"/>
      <c r="AC32" s="771"/>
      <c r="AD32" s="771"/>
      <c r="AE32" s="772"/>
      <c r="AF32" s="773">
        <v>12</v>
      </c>
      <c r="AG32" s="774"/>
      <c r="AH32" s="774"/>
      <c r="AI32" s="774"/>
      <c r="AJ32" s="775"/>
      <c r="AK32" s="821">
        <v>147</v>
      </c>
      <c r="AL32" s="817"/>
      <c r="AM32" s="817"/>
      <c r="AN32" s="817"/>
      <c r="AO32" s="817"/>
      <c r="AP32" s="817" t="s">
        <v>559</v>
      </c>
      <c r="AQ32" s="817"/>
      <c r="AR32" s="817"/>
      <c r="AS32" s="817"/>
      <c r="AT32" s="817"/>
      <c r="AU32" s="817" t="s">
        <v>560</v>
      </c>
      <c r="AV32" s="817"/>
      <c r="AW32" s="817"/>
      <c r="AX32" s="817"/>
      <c r="AY32" s="817"/>
      <c r="AZ32" s="818" t="s">
        <v>486</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104</v>
      </c>
      <c r="AG63" s="831"/>
      <c r="AH63" s="831"/>
      <c r="AI63" s="831"/>
      <c r="AJ63" s="832"/>
      <c r="AK63" s="833"/>
      <c r="AL63" s="828"/>
      <c r="AM63" s="828"/>
      <c r="AN63" s="828"/>
      <c r="AO63" s="828"/>
      <c r="AP63" s="831" t="s">
        <v>559</v>
      </c>
      <c r="AQ63" s="831"/>
      <c r="AR63" s="831"/>
      <c r="AS63" s="831"/>
      <c r="AT63" s="831"/>
      <c r="AU63" s="831" t="s">
        <v>560</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396</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397</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565</v>
      </c>
      <c r="C68" s="857"/>
      <c r="D68" s="857"/>
      <c r="E68" s="857"/>
      <c r="F68" s="857"/>
      <c r="G68" s="857"/>
      <c r="H68" s="857"/>
      <c r="I68" s="857"/>
      <c r="J68" s="857"/>
      <c r="K68" s="857"/>
      <c r="L68" s="857"/>
      <c r="M68" s="857"/>
      <c r="N68" s="857"/>
      <c r="O68" s="857"/>
      <c r="P68" s="858"/>
      <c r="Q68" s="859" t="s">
        <v>576</v>
      </c>
      <c r="R68" s="853"/>
      <c r="S68" s="853"/>
      <c r="T68" s="853"/>
      <c r="U68" s="853"/>
      <c r="V68" s="853" t="s">
        <v>577</v>
      </c>
      <c r="W68" s="853"/>
      <c r="X68" s="853"/>
      <c r="Y68" s="853"/>
      <c r="Z68" s="853"/>
      <c r="AA68" s="853">
        <v>-632</v>
      </c>
      <c r="AB68" s="853"/>
      <c r="AC68" s="853"/>
      <c r="AD68" s="853"/>
      <c r="AE68" s="853"/>
      <c r="AF68" s="853" t="s">
        <v>578</v>
      </c>
      <c r="AG68" s="853"/>
      <c r="AH68" s="853"/>
      <c r="AI68" s="853"/>
      <c r="AJ68" s="853"/>
      <c r="AK68" s="853" t="s">
        <v>486</v>
      </c>
      <c r="AL68" s="853"/>
      <c r="AM68" s="853"/>
      <c r="AN68" s="853"/>
      <c r="AO68" s="853"/>
      <c r="AP68" s="853" t="s">
        <v>579</v>
      </c>
      <c r="AQ68" s="853"/>
      <c r="AR68" s="853"/>
      <c r="AS68" s="853"/>
      <c r="AT68" s="853"/>
      <c r="AU68" s="853" t="s">
        <v>580</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566</v>
      </c>
      <c r="C69" s="861"/>
      <c r="D69" s="861"/>
      <c r="E69" s="861"/>
      <c r="F69" s="861"/>
      <c r="G69" s="861"/>
      <c r="H69" s="861"/>
      <c r="I69" s="861"/>
      <c r="J69" s="861"/>
      <c r="K69" s="861"/>
      <c r="L69" s="861"/>
      <c r="M69" s="861"/>
      <c r="N69" s="861"/>
      <c r="O69" s="861"/>
      <c r="P69" s="862"/>
      <c r="Q69" s="863" t="s">
        <v>581</v>
      </c>
      <c r="R69" s="817"/>
      <c r="S69" s="817"/>
      <c r="T69" s="817"/>
      <c r="U69" s="817"/>
      <c r="V69" s="817" t="s">
        <v>582</v>
      </c>
      <c r="W69" s="817"/>
      <c r="X69" s="817"/>
      <c r="Y69" s="817"/>
      <c r="Z69" s="817"/>
      <c r="AA69" s="817">
        <v>-13</v>
      </c>
      <c r="AB69" s="817"/>
      <c r="AC69" s="817"/>
      <c r="AD69" s="817"/>
      <c r="AE69" s="817"/>
      <c r="AF69" s="817">
        <v>118</v>
      </c>
      <c r="AG69" s="817"/>
      <c r="AH69" s="817"/>
      <c r="AI69" s="817"/>
      <c r="AJ69" s="817"/>
      <c r="AK69" s="817" t="s">
        <v>486</v>
      </c>
      <c r="AL69" s="817"/>
      <c r="AM69" s="817"/>
      <c r="AN69" s="817"/>
      <c r="AO69" s="817"/>
      <c r="AP69" s="817" t="s">
        <v>583</v>
      </c>
      <c r="AQ69" s="817"/>
      <c r="AR69" s="817"/>
      <c r="AS69" s="817"/>
      <c r="AT69" s="817"/>
      <c r="AU69" s="817" t="s">
        <v>584</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567</v>
      </c>
      <c r="C70" s="861"/>
      <c r="D70" s="861"/>
      <c r="E70" s="861"/>
      <c r="F70" s="861"/>
      <c r="G70" s="861"/>
      <c r="H70" s="861"/>
      <c r="I70" s="861"/>
      <c r="J70" s="861"/>
      <c r="K70" s="861"/>
      <c r="L70" s="861"/>
      <c r="M70" s="861"/>
      <c r="N70" s="861"/>
      <c r="O70" s="861"/>
      <c r="P70" s="862"/>
      <c r="Q70" s="863" t="s">
        <v>585</v>
      </c>
      <c r="R70" s="817"/>
      <c r="S70" s="817"/>
      <c r="T70" s="817"/>
      <c r="U70" s="817"/>
      <c r="V70" s="817" t="s">
        <v>586</v>
      </c>
      <c r="W70" s="817"/>
      <c r="X70" s="817"/>
      <c r="Y70" s="817"/>
      <c r="Z70" s="817"/>
      <c r="AA70" s="817" t="s">
        <v>587</v>
      </c>
      <c r="AB70" s="817"/>
      <c r="AC70" s="817"/>
      <c r="AD70" s="817"/>
      <c r="AE70" s="817"/>
      <c r="AF70" s="817" t="s">
        <v>587</v>
      </c>
      <c r="AG70" s="817"/>
      <c r="AH70" s="817"/>
      <c r="AI70" s="817"/>
      <c r="AJ70" s="817"/>
      <c r="AK70" s="817" t="s">
        <v>486</v>
      </c>
      <c r="AL70" s="817"/>
      <c r="AM70" s="817"/>
      <c r="AN70" s="817"/>
      <c r="AO70" s="817"/>
      <c r="AP70" s="817" t="s">
        <v>486</v>
      </c>
      <c r="AQ70" s="817"/>
      <c r="AR70" s="817"/>
      <c r="AS70" s="817"/>
      <c r="AT70" s="817"/>
      <c r="AU70" s="817" t="s">
        <v>486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568</v>
      </c>
      <c r="C71" s="861"/>
      <c r="D71" s="861"/>
      <c r="E71" s="861"/>
      <c r="F71" s="861"/>
      <c r="G71" s="861"/>
      <c r="H71" s="861"/>
      <c r="I71" s="861"/>
      <c r="J71" s="861"/>
      <c r="K71" s="861"/>
      <c r="L71" s="861"/>
      <c r="M71" s="861"/>
      <c r="N71" s="861"/>
      <c r="O71" s="861"/>
      <c r="P71" s="862"/>
      <c r="Q71" s="863" t="s">
        <v>558</v>
      </c>
      <c r="R71" s="817"/>
      <c r="S71" s="817"/>
      <c r="T71" s="817"/>
      <c r="U71" s="817"/>
      <c r="V71" s="817" t="s">
        <v>588</v>
      </c>
      <c r="W71" s="817"/>
      <c r="X71" s="817"/>
      <c r="Y71" s="817"/>
      <c r="Z71" s="817"/>
      <c r="AA71" s="817" t="s">
        <v>589</v>
      </c>
      <c r="AB71" s="817"/>
      <c r="AC71" s="817"/>
      <c r="AD71" s="817"/>
      <c r="AE71" s="817"/>
      <c r="AF71" s="817" t="s">
        <v>589</v>
      </c>
      <c r="AG71" s="817"/>
      <c r="AH71" s="817"/>
      <c r="AI71" s="817"/>
      <c r="AJ71" s="817"/>
      <c r="AK71" s="817" t="s">
        <v>486</v>
      </c>
      <c r="AL71" s="817"/>
      <c r="AM71" s="817"/>
      <c r="AN71" s="817"/>
      <c r="AO71" s="817"/>
      <c r="AP71" s="817" t="s">
        <v>486</v>
      </c>
      <c r="AQ71" s="817"/>
      <c r="AR71" s="817"/>
      <c r="AS71" s="817"/>
      <c r="AT71" s="817"/>
      <c r="AU71" s="817" t="s">
        <v>486</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569</v>
      </c>
      <c r="C72" s="861"/>
      <c r="D72" s="861"/>
      <c r="E72" s="861"/>
      <c r="F72" s="861"/>
      <c r="G72" s="861"/>
      <c r="H72" s="861"/>
      <c r="I72" s="861"/>
      <c r="J72" s="861"/>
      <c r="K72" s="861"/>
      <c r="L72" s="861"/>
      <c r="M72" s="861"/>
      <c r="N72" s="861"/>
      <c r="O72" s="861"/>
      <c r="P72" s="862"/>
      <c r="Q72" s="863" t="s">
        <v>590</v>
      </c>
      <c r="R72" s="817"/>
      <c r="S72" s="817"/>
      <c r="T72" s="817"/>
      <c r="U72" s="817"/>
      <c r="V72" s="817" t="s">
        <v>591</v>
      </c>
      <c r="W72" s="817"/>
      <c r="X72" s="817"/>
      <c r="Y72" s="817"/>
      <c r="Z72" s="817"/>
      <c r="AA72" s="817" t="s">
        <v>592</v>
      </c>
      <c r="AB72" s="817"/>
      <c r="AC72" s="817"/>
      <c r="AD72" s="817"/>
      <c r="AE72" s="817"/>
      <c r="AF72" s="817" t="s">
        <v>592</v>
      </c>
      <c r="AG72" s="817"/>
      <c r="AH72" s="817"/>
      <c r="AI72" s="817"/>
      <c r="AJ72" s="817"/>
      <c r="AK72" s="817" t="s">
        <v>486</v>
      </c>
      <c r="AL72" s="817"/>
      <c r="AM72" s="817"/>
      <c r="AN72" s="817"/>
      <c r="AO72" s="817"/>
      <c r="AP72" s="817" t="s">
        <v>593</v>
      </c>
      <c r="AQ72" s="817"/>
      <c r="AR72" s="817"/>
      <c r="AS72" s="817"/>
      <c r="AT72" s="817"/>
      <c r="AU72" s="817">
        <v>-12</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570</v>
      </c>
      <c r="C73" s="861"/>
      <c r="D73" s="861"/>
      <c r="E73" s="861"/>
      <c r="F73" s="861"/>
      <c r="G73" s="861"/>
      <c r="H73" s="861"/>
      <c r="I73" s="861"/>
      <c r="J73" s="861"/>
      <c r="K73" s="861"/>
      <c r="L73" s="861"/>
      <c r="M73" s="861"/>
      <c r="N73" s="861"/>
      <c r="O73" s="861"/>
      <c r="P73" s="862"/>
      <c r="Q73" s="863" t="s">
        <v>594</v>
      </c>
      <c r="R73" s="817"/>
      <c r="S73" s="817"/>
      <c r="T73" s="817"/>
      <c r="U73" s="817"/>
      <c r="V73" s="817" t="s">
        <v>595</v>
      </c>
      <c r="W73" s="817"/>
      <c r="X73" s="817"/>
      <c r="Y73" s="817"/>
      <c r="Z73" s="817"/>
      <c r="AA73" s="817" t="s">
        <v>596</v>
      </c>
      <c r="AB73" s="817"/>
      <c r="AC73" s="817"/>
      <c r="AD73" s="817"/>
      <c r="AE73" s="817"/>
      <c r="AF73" s="817" t="s">
        <v>597</v>
      </c>
      <c r="AG73" s="817"/>
      <c r="AH73" s="817"/>
      <c r="AI73" s="817"/>
      <c r="AJ73" s="817"/>
      <c r="AK73" s="817" t="s">
        <v>486</v>
      </c>
      <c r="AL73" s="817"/>
      <c r="AM73" s="817"/>
      <c r="AN73" s="817"/>
      <c r="AO73" s="817"/>
      <c r="AP73" s="817" t="s">
        <v>486</v>
      </c>
      <c r="AQ73" s="817"/>
      <c r="AR73" s="817"/>
      <c r="AS73" s="817"/>
      <c r="AT73" s="817"/>
      <c r="AU73" s="817" t="s">
        <v>486</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571</v>
      </c>
      <c r="C74" s="861"/>
      <c r="D74" s="861"/>
      <c r="E74" s="861"/>
      <c r="F74" s="861"/>
      <c r="G74" s="861"/>
      <c r="H74" s="861"/>
      <c r="I74" s="861"/>
      <c r="J74" s="861"/>
      <c r="K74" s="861"/>
      <c r="L74" s="861"/>
      <c r="M74" s="861"/>
      <c r="N74" s="861"/>
      <c r="O74" s="861"/>
      <c r="P74" s="862"/>
      <c r="Q74" s="863" t="s">
        <v>598</v>
      </c>
      <c r="R74" s="817"/>
      <c r="S74" s="817"/>
      <c r="T74" s="817"/>
      <c r="U74" s="817"/>
      <c r="V74" s="817" t="s">
        <v>599</v>
      </c>
      <c r="W74" s="817"/>
      <c r="X74" s="817"/>
      <c r="Y74" s="817"/>
      <c r="Z74" s="817"/>
      <c r="AA74" s="817" t="s">
        <v>558</v>
      </c>
      <c r="AB74" s="817"/>
      <c r="AC74" s="817"/>
      <c r="AD74" s="817"/>
      <c r="AE74" s="817"/>
      <c r="AF74" s="817" t="s">
        <v>558</v>
      </c>
      <c r="AG74" s="817"/>
      <c r="AH74" s="817"/>
      <c r="AI74" s="817"/>
      <c r="AJ74" s="817"/>
      <c r="AK74" s="817">
        <v>2</v>
      </c>
      <c r="AL74" s="817"/>
      <c r="AM74" s="817"/>
      <c r="AN74" s="817"/>
      <c r="AO74" s="817"/>
      <c r="AP74" s="817" t="s">
        <v>486</v>
      </c>
      <c r="AQ74" s="817"/>
      <c r="AR74" s="817"/>
      <c r="AS74" s="817"/>
      <c r="AT74" s="817"/>
      <c r="AU74" s="817" t="s">
        <v>486</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572</v>
      </c>
      <c r="C75" s="861"/>
      <c r="D75" s="861"/>
      <c r="E75" s="861"/>
      <c r="F75" s="861"/>
      <c r="G75" s="861"/>
      <c r="H75" s="861"/>
      <c r="I75" s="861"/>
      <c r="J75" s="861"/>
      <c r="K75" s="861"/>
      <c r="L75" s="861"/>
      <c r="M75" s="861"/>
      <c r="N75" s="861"/>
      <c r="O75" s="861"/>
      <c r="P75" s="862"/>
      <c r="Q75" s="864" t="s">
        <v>600</v>
      </c>
      <c r="R75" s="865"/>
      <c r="S75" s="865"/>
      <c r="T75" s="865"/>
      <c r="U75" s="821"/>
      <c r="V75" s="866" t="s">
        <v>601</v>
      </c>
      <c r="W75" s="865"/>
      <c r="X75" s="865"/>
      <c r="Y75" s="865"/>
      <c r="Z75" s="821"/>
      <c r="AA75" s="866" t="s">
        <v>602</v>
      </c>
      <c r="AB75" s="865"/>
      <c r="AC75" s="865"/>
      <c r="AD75" s="865"/>
      <c r="AE75" s="821"/>
      <c r="AF75" s="866" t="s">
        <v>602</v>
      </c>
      <c r="AG75" s="865"/>
      <c r="AH75" s="865"/>
      <c r="AI75" s="865"/>
      <c r="AJ75" s="821"/>
      <c r="AK75" s="866" t="s">
        <v>603</v>
      </c>
      <c r="AL75" s="865"/>
      <c r="AM75" s="865"/>
      <c r="AN75" s="865"/>
      <c r="AO75" s="821"/>
      <c r="AP75" s="866" t="s">
        <v>486</v>
      </c>
      <c r="AQ75" s="865"/>
      <c r="AR75" s="865"/>
      <c r="AS75" s="865"/>
      <c r="AT75" s="821"/>
      <c r="AU75" s="866" t="s">
        <v>486</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573</v>
      </c>
      <c r="C76" s="861"/>
      <c r="D76" s="861"/>
      <c r="E76" s="861"/>
      <c r="F76" s="861"/>
      <c r="G76" s="861"/>
      <c r="H76" s="861"/>
      <c r="I76" s="861"/>
      <c r="J76" s="861"/>
      <c r="K76" s="861"/>
      <c r="L76" s="861"/>
      <c r="M76" s="861"/>
      <c r="N76" s="861"/>
      <c r="O76" s="861"/>
      <c r="P76" s="862"/>
      <c r="Q76" s="864" t="s">
        <v>604</v>
      </c>
      <c r="R76" s="865"/>
      <c r="S76" s="865"/>
      <c r="T76" s="865"/>
      <c r="U76" s="821"/>
      <c r="V76" s="866" t="s">
        <v>605</v>
      </c>
      <c r="W76" s="865"/>
      <c r="X76" s="865"/>
      <c r="Y76" s="865"/>
      <c r="Z76" s="821"/>
      <c r="AA76" s="866" t="s">
        <v>606</v>
      </c>
      <c r="AB76" s="865"/>
      <c r="AC76" s="865"/>
      <c r="AD76" s="865"/>
      <c r="AE76" s="821"/>
      <c r="AF76" s="866" t="s">
        <v>606</v>
      </c>
      <c r="AG76" s="865"/>
      <c r="AH76" s="865"/>
      <c r="AI76" s="865"/>
      <c r="AJ76" s="821"/>
      <c r="AK76" s="866" t="s">
        <v>607</v>
      </c>
      <c r="AL76" s="865"/>
      <c r="AM76" s="865"/>
      <c r="AN76" s="865"/>
      <c r="AO76" s="821"/>
      <c r="AP76" s="866" t="s">
        <v>486</v>
      </c>
      <c r="AQ76" s="865"/>
      <c r="AR76" s="865"/>
      <c r="AS76" s="865"/>
      <c r="AT76" s="821"/>
      <c r="AU76" s="866" t="s">
        <v>486</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t="s">
        <v>574</v>
      </c>
      <c r="C77" s="861"/>
      <c r="D77" s="861"/>
      <c r="E77" s="861"/>
      <c r="F77" s="861"/>
      <c r="G77" s="861"/>
      <c r="H77" s="861"/>
      <c r="I77" s="861"/>
      <c r="J77" s="861"/>
      <c r="K77" s="861"/>
      <c r="L77" s="861"/>
      <c r="M77" s="861"/>
      <c r="N77" s="861"/>
      <c r="O77" s="861"/>
      <c r="P77" s="862"/>
      <c r="Q77" s="864" t="s">
        <v>608</v>
      </c>
      <c r="R77" s="865"/>
      <c r="S77" s="865"/>
      <c r="T77" s="865"/>
      <c r="U77" s="821"/>
      <c r="V77" s="866" t="s">
        <v>609</v>
      </c>
      <c r="W77" s="865"/>
      <c r="X77" s="865"/>
      <c r="Y77" s="865"/>
      <c r="Z77" s="821"/>
      <c r="AA77" s="866" t="s">
        <v>564</v>
      </c>
      <c r="AB77" s="865"/>
      <c r="AC77" s="865"/>
      <c r="AD77" s="865"/>
      <c r="AE77" s="821"/>
      <c r="AF77" s="866" t="s">
        <v>564</v>
      </c>
      <c r="AG77" s="865"/>
      <c r="AH77" s="865"/>
      <c r="AI77" s="865"/>
      <c r="AJ77" s="821"/>
      <c r="AK77" s="866" t="s">
        <v>610</v>
      </c>
      <c r="AL77" s="865"/>
      <c r="AM77" s="865"/>
      <c r="AN77" s="865"/>
      <c r="AO77" s="821"/>
      <c r="AP77" s="866" t="s">
        <v>611</v>
      </c>
      <c r="AQ77" s="865"/>
      <c r="AR77" s="865"/>
      <c r="AS77" s="865"/>
      <c r="AT77" s="821"/>
      <c r="AU77" s="866" t="s">
        <v>612</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t="s">
        <v>575</v>
      </c>
      <c r="C78" s="861"/>
      <c r="D78" s="861"/>
      <c r="E78" s="861"/>
      <c r="F78" s="861"/>
      <c r="G78" s="861"/>
      <c r="H78" s="861"/>
      <c r="I78" s="861"/>
      <c r="J78" s="861"/>
      <c r="K78" s="861"/>
      <c r="L78" s="861"/>
      <c r="M78" s="861"/>
      <c r="N78" s="861"/>
      <c r="O78" s="861"/>
      <c r="P78" s="862"/>
      <c r="Q78" s="863" t="s">
        <v>613</v>
      </c>
      <c r="R78" s="817"/>
      <c r="S78" s="817"/>
      <c r="T78" s="817"/>
      <c r="U78" s="817"/>
      <c r="V78" s="817" t="s">
        <v>614</v>
      </c>
      <c r="W78" s="817"/>
      <c r="X78" s="817"/>
      <c r="Y78" s="817"/>
      <c r="Z78" s="817"/>
      <c r="AA78" s="817" t="s">
        <v>589</v>
      </c>
      <c r="AB78" s="817"/>
      <c r="AC78" s="817"/>
      <c r="AD78" s="817"/>
      <c r="AE78" s="817"/>
      <c r="AF78" s="817" t="s">
        <v>589</v>
      </c>
      <c r="AG78" s="817"/>
      <c r="AH78" s="817"/>
      <c r="AI78" s="817"/>
      <c r="AJ78" s="817"/>
      <c r="AK78" s="817" t="s">
        <v>486</v>
      </c>
      <c r="AL78" s="817"/>
      <c r="AM78" s="817"/>
      <c r="AN78" s="817"/>
      <c r="AO78" s="817"/>
      <c r="AP78" s="817" t="s">
        <v>486</v>
      </c>
      <c r="AQ78" s="817"/>
      <c r="AR78" s="817"/>
      <c r="AS78" s="817"/>
      <c r="AT78" s="817"/>
      <c r="AU78" s="817" t="s">
        <v>486</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t="s">
        <v>561</v>
      </c>
      <c r="AG88" s="831"/>
      <c r="AH88" s="831"/>
      <c r="AI88" s="831"/>
      <c r="AJ88" s="831"/>
      <c r="AK88" s="828" t="s">
        <v>562</v>
      </c>
      <c r="AL88" s="828"/>
      <c r="AM88" s="828"/>
      <c r="AN88" s="828"/>
      <c r="AO88" s="828"/>
      <c r="AP88" s="831" t="s">
        <v>563</v>
      </c>
      <c r="AQ88" s="831"/>
      <c r="AR88" s="831"/>
      <c r="AS88" s="831"/>
      <c r="AT88" s="831"/>
      <c r="AU88" s="831" t="s">
        <v>564</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t="s">
        <v>618</v>
      </c>
      <c r="CS102" s="839"/>
      <c r="CT102" s="839"/>
      <c r="CU102" s="839"/>
      <c r="CV102" s="878"/>
      <c r="CW102" s="877" t="s">
        <v>486</v>
      </c>
      <c r="CX102" s="839"/>
      <c r="CY102" s="839"/>
      <c r="CZ102" s="839"/>
      <c r="DA102" s="878"/>
      <c r="DB102" s="877" t="s">
        <v>486</v>
      </c>
      <c r="DC102" s="839"/>
      <c r="DD102" s="839"/>
      <c r="DE102" s="839"/>
      <c r="DF102" s="878"/>
      <c r="DG102" s="877" t="s">
        <v>486</v>
      </c>
      <c r="DH102" s="839"/>
      <c r="DI102" s="839"/>
      <c r="DJ102" s="839"/>
      <c r="DK102" s="878"/>
      <c r="DL102" s="877" t="s">
        <v>486</v>
      </c>
      <c r="DM102" s="839"/>
      <c r="DN102" s="839"/>
      <c r="DO102" s="839"/>
      <c r="DP102" s="878"/>
      <c r="DQ102" s="877" t="s">
        <v>486</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294</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294</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294</v>
      </c>
      <c r="DR109" s="880"/>
      <c r="DS109" s="880"/>
      <c r="DT109" s="880"/>
      <c r="DU109" s="881"/>
      <c r="DV109" s="879" t="s">
        <v>409</v>
      </c>
      <c r="DW109" s="880"/>
      <c r="DX109" s="880"/>
      <c r="DY109" s="880"/>
      <c r="DZ109" s="882"/>
    </row>
    <row r="110" spans="1:131" s="212" customFormat="1" ht="26.25" customHeight="1" x14ac:dyDescent="0.15">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334762</v>
      </c>
      <c r="AB110" s="887"/>
      <c r="AC110" s="887"/>
      <c r="AD110" s="887"/>
      <c r="AE110" s="888"/>
      <c r="AF110" s="889">
        <v>339028</v>
      </c>
      <c r="AG110" s="887"/>
      <c r="AH110" s="887"/>
      <c r="AI110" s="887"/>
      <c r="AJ110" s="888"/>
      <c r="AK110" s="889">
        <v>378253</v>
      </c>
      <c r="AL110" s="887"/>
      <c r="AM110" s="887"/>
      <c r="AN110" s="887"/>
      <c r="AO110" s="888"/>
      <c r="AP110" s="890">
        <v>23.5</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2605960</v>
      </c>
      <c r="BR110" s="918"/>
      <c r="BS110" s="918"/>
      <c r="BT110" s="918"/>
      <c r="BU110" s="918"/>
      <c r="BV110" s="918">
        <v>2534496</v>
      </c>
      <c r="BW110" s="918"/>
      <c r="BX110" s="918"/>
      <c r="BY110" s="918"/>
      <c r="BZ110" s="918"/>
      <c r="CA110" s="918">
        <v>2491283</v>
      </c>
      <c r="CB110" s="918"/>
      <c r="CC110" s="918"/>
      <c r="CD110" s="918"/>
      <c r="CE110" s="918"/>
      <c r="CF110" s="931">
        <v>155</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v>149299</v>
      </c>
      <c r="BR111" s="913"/>
      <c r="BS111" s="913"/>
      <c r="BT111" s="913"/>
      <c r="BU111" s="913"/>
      <c r="BV111" s="913">
        <v>149299</v>
      </c>
      <c r="BW111" s="913"/>
      <c r="BX111" s="913"/>
      <c r="BY111" s="913"/>
      <c r="BZ111" s="913"/>
      <c r="CA111" s="913" t="s">
        <v>122</v>
      </c>
      <c r="CB111" s="913"/>
      <c r="CC111" s="913"/>
      <c r="CD111" s="913"/>
      <c r="CE111" s="913"/>
      <c r="CF111" s="907" t="s">
        <v>122</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840258</v>
      </c>
      <c r="BR112" s="913"/>
      <c r="BS112" s="913"/>
      <c r="BT112" s="913"/>
      <c r="BU112" s="913"/>
      <c r="BV112" s="913">
        <v>784343</v>
      </c>
      <c r="BW112" s="913"/>
      <c r="BX112" s="913"/>
      <c r="BY112" s="913"/>
      <c r="BZ112" s="913"/>
      <c r="CA112" s="913">
        <v>687184</v>
      </c>
      <c r="CB112" s="913"/>
      <c r="CC112" s="913"/>
      <c r="CD112" s="913"/>
      <c r="CE112" s="913"/>
      <c r="CF112" s="907">
        <v>42.8</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106034</v>
      </c>
      <c r="AB113" s="925"/>
      <c r="AC113" s="925"/>
      <c r="AD113" s="925"/>
      <c r="AE113" s="926"/>
      <c r="AF113" s="927">
        <v>104906</v>
      </c>
      <c r="AG113" s="925"/>
      <c r="AH113" s="925"/>
      <c r="AI113" s="925"/>
      <c r="AJ113" s="926"/>
      <c r="AK113" s="927">
        <v>99531</v>
      </c>
      <c r="AL113" s="925"/>
      <c r="AM113" s="925"/>
      <c r="AN113" s="925"/>
      <c r="AO113" s="926"/>
      <c r="AP113" s="928">
        <v>6.2</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91539</v>
      </c>
      <c r="BR113" s="913"/>
      <c r="BS113" s="913"/>
      <c r="BT113" s="913"/>
      <c r="BU113" s="913"/>
      <c r="BV113" s="913">
        <v>78453</v>
      </c>
      <c r="BW113" s="913"/>
      <c r="BX113" s="913"/>
      <c r="BY113" s="913"/>
      <c r="BZ113" s="913"/>
      <c r="CA113" s="913">
        <v>68262</v>
      </c>
      <c r="CB113" s="913"/>
      <c r="CC113" s="913"/>
      <c r="CD113" s="913"/>
      <c r="CE113" s="913"/>
      <c r="CF113" s="907">
        <v>4.2</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22810</v>
      </c>
      <c r="AB114" s="946"/>
      <c r="AC114" s="946"/>
      <c r="AD114" s="946"/>
      <c r="AE114" s="947"/>
      <c r="AF114" s="948">
        <v>22442</v>
      </c>
      <c r="AG114" s="946"/>
      <c r="AH114" s="946"/>
      <c r="AI114" s="946"/>
      <c r="AJ114" s="947"/>
      <c r="AK114" s="948">
        <v>22142</v>
      </c>
      <c r="AL114" s="946"/>
      <c r="AM114" s="946"/>
      <c r="AN114" s="946"/>
      <c r="AO114" s="947"/>
      <c r="AP114" s="949">
        <v>1.4</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166788</v>
      </c>
      <c r="BR114" s="913"/>
      <c r="BS114" s="913"/>
      <c r="BT114" s="913"/>
      <c r="BU114" s="913"/>
      <c r="BV114" s="913">
        <v>169227</v>
      </c>
      <c r="BW114" s="913"/>
      <c r="BX114" s="913"/>
      <c r="BY114" s="913"/>
      <c r="BZ114" s="913"/>
      <c r="CA114" s="913">
        <v>187739</v>
      </c>
      <c r="CB114" s="913"/>
      <c r="CC114" s="913"/>
      <c r="CD114" s="913"/>
      <c r="CE114" s="913"/>
      <c r="CF114" s="907">
        <v>11.7</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149299</v>
      </c>
      <c r="DH115" s="946"/>
      <c r="DI115" s="946"/>
      <c r="DJ115" s="946"/>
      <c r="DK115" s="947"/>
      <c r="DL115" s="948">
        <v>149299</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463606</v>
      </c>
      <c r="AB117" s="966"/>
      <c r="AC117" s="966"/>
      <c r="AD117" s="966"/>
      <c r="AE117" s="967"/>
      <c r="AF117" s="968">
        <v>466376</v>
      </c>
      <c r="AG117" s="966"/>
      <c r="AH117" s="966"/>
      <c r="AI117" s="966"/>
      <c r="AJ117" s="967"/>
      <c r="AK117" s="968">
        <v>499926</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294</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439</v>
      </c>
      <c r="BP119" s="992"/>
      <c r="BQ119" s="986">
        <v>3853844</v>
      </c>
      <c r="BR119" s="987"/>
      <c r="BS119" s="987"/>
      <c r="BT119" s="987"/>
      <c r="BU119" s="987"/>
      <c r="BV119" s="987">
        <v>3715818</v>
      </c>
      <c r="BW119" s="987"/>
      <c r="BX119" s="987"/>
      <c r="BY119" s="987"/>
      <c r="BZ119" s="987"/>
      <c r="CA119" s="987">
        <v>3434468</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1250836</v>
      </c>
      <c r="BR120" s="918"/>
      <c r="BS120" s="918"/>
      <c r="BT120" s="918"/>
      <c r="BU120" s="918"/>
      <c r="BV120" s="918">
        <v>1274945</v>
      </c>
      <c r="BW120" s="918"/>
      <c r="BX120" s="918"/>
      <c r="BY120" s="918"/>
      <c r="BZ120" s="918"/>
      <c r="CA120" s="918">
        <v>1129596</v>
      </c>
      <c r="CB120" s="918"/>
      <c r="CC120" s="918"/>
      <c r="CD120" s="918"/>
      <c r="CE120" s="918"/>
      <c r="CF120" s="931">
        <v>70.3</v>
      </c>
      <c r="CG120" s="932"/>
      <c r="CH120" s="932"/>
      <c r="CI120" s="932"/>
      <c r="CJ120" s="932"/>
      <c r="CK120" s="993" t="s">
        <v>443</v>
      </c>
      <c r="CL120" s="994"/>
      <c r="CM120" s="994"/>
      <c r="CN120" s="994"/>
      <c r="CO120" s="995"/>
      <c r="CP120" s="1001" t="s">
        <v>444</v>
      </c>
      <c r="CQ120" s="1002"/>
      <c r="CR120" s="1002"/>
      <c r="CS120" s="1002"/>
      <c r="CT120" s="1002"/>
      <c r="CU120" s="1002"/>
      <c r="CV120" s="1002"/>
      <c r="CW120" s="1002"/>
      <c r="CX120" s="1002"/>
      <c r="CY120" s="1002"/>
      <c r="CZ120" s="1002"/>
      <c r="DA120" s="1002"/>
      <c r="DB120" s="1002"/>
      <c r="DC120" s="1002"/>
      <c r="DD120" s="1002"/>
      <c r="DE120" s="1002"/>
      <c r="DF120" s="1003"/>
      <c r="DG120" s="917">
        <v>840258</v>
      </c>
      <c r="DH120" s="918"/>
      <c r="DI120" s="918"/>
      <c r="DJ120" s="918"/>
      <c r="DK120" s="918"/>
      <c r="DL120" s="918">
        <v>784343</v>
      </c>
      <c r="DM120" s="918"/>
      <c r="DN120" s="918"/>
      <c r="DO120" s="918"/>
      <c r="DP120" s="918"/>
      <c r="DQ120" s="918">
        <v>687184</v>
      </c>
      <c r="DR120" s="918"/>
      <c r="DS120" s="918"/>
      <c r="DT120" s="918"/>
      <c r="DU120" s="918"/>
      <c r="DV120" s="919">
        <v>42.8</v>
      </c>
      <c r="DW120" s="919"/>
      <c r="DX120" s="919"/>
      <c r="DY120" s="919"/>
      <c r="DZ120" s="920"/>
    </row>
    <row r="121" spans="1:130" s="212" customFormat="1" ht="26.25" customHeight="1" x14ac:dyDescent="0.15">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c r="CQ121" s="1007"/>
      <c r="CR121" s="1007"/>
      <c r="CS121" s="1007"/>
      <c r="CT121" s="1007"/>
      <c r="CU121" s="1007"/>
      <c r="CV121" s="1007"/>
      <c r="CW121" s="1007"/>
      <c r="CX121" s="1007"/>
      <c r="CY121" s="1007"/>
      <c r="CZ121" s="1007"/>
      <c r="DA121" s="1007"/>
      <c r="DB121" s="1007"/>
      <c r="DC121" s="1007"/>
      <c r="DD121" s="1007"/>
      <c r="DE121" s="1007"/>
      <c r="DF121" s="1008"/>
      <c r="DG121" s="912"/>
      <c r="DH121" s="913"/>
      <c r="DI121" s="913"/>
      <c r="DJ121" s="913"/>
      <c r="DK121" s="913"/>
      <c r="DL121" s="913"/>
      <c r="DM121" s="913"/>
      <c r="DN121" s="913"/>
      <c r="DO121" s="913"/>
      <c r="DP121" s="913"/>
      <c r="DQ121" s="913"/>
      <c r="DR121" s="913"/>
      <c r="DS121" s="913"/>
      <c r="DT121" s="913"/>
      <c r="DU121" s="913"/>
      <c r="DV121" s="914"/>
      <c r="DW121" s="914"/>
      <c r="DX121" s="914"/>
      <c r="DY121" s="914"/>
      <c r="DZ121" s="915"/>
    </row>
    <row r="122" spans="1:130" s="212" customFormat="1" ht="26.25" customHeight="1" x14ac:dyDescent="0.15">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2614317</v>
      </c>
      <c r="BR122" s="987"/>
      <c r="BS122" s="987"/>
      <c r="BT122" s="987"/>
      <c r="BU122" s="987"/>
      <c r="BV122" s="987">
        <v>2497896</v>
      </c>
      <c r="BW122" s="987"/>
      <c r="BX122" s="987"/>
      <c r="BY122" s="987"/>
      <c r="BZ122" s="987"/>
      <c r="CA122" s="987">
        <v>2401147</v>
      </c>
      <c r="CB122" s="987"/>
      <c r="CC122" s="987"/>
      <c r="CD122" s="987"/>
      <c r="CE122" s="987"/>
      <c r="CF122" s="1004">
        <v>149.4</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12" customFormat="1" ht="26.25" customHeight="1" x14ac:dyDescent="0.15">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448</v>
      </c>
      <c r="BP123" s="992"/>
      <c r="BQ123" s="1050">
        <v>3865153</v>
      </c>
      <c r="BR123" s="1051"/>
      <c r="BS123" s="1051"/>
      <c r="BT123" s="1051"/>
      <c r="BU123" s="1051"/>
      <c r="BV123" s="1051">
        <v>3772841</v>
      </c>
      <c r="BW123" s="1051"/>
      <c r="BX123" s="1051"/>
      <c r="BY123" s="1051"/>
      <c r="BZ123" s="1051"/>
      <c r="CA123" s="1051">
        <v>3530743</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46</v>
      </c>
      <c r="AB128" s="1033"/>
      <c r="AC128" s="1033"/>
      <c r="AD128" s="1033"/>
      <c r="AE128" s="1034"/>
      <c r="AF128" s="1035">
        <v>46</v>
      </c>
      <c r="AG128" s="1033"/>
      <c r="AH128" s="1033"/>
      <c r="AI128" s="1033"/>
      <c r="AJ128" s="1034"/>
      <c r="AK128" s="1035">
        <v>3621</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1823562</v>
      </c>
      <c r="AB129" s="946"/>
      <c r="AC129" s="946"/>
      <c r="AD129" s="946"/>
      <c r="AE129" s="947"/>
      <c r="AF129" s="948">
        <v>1866828</v>
      </c>
      <c r="AG129" s="946"/>
      <c r="AH129" s="946"/>
      <c r="AI129" s="946"/>
      <c r="AJ129" s="947"/>
      <c r="AK129" s="948">
        <v>1941133</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319108</v>
      </c>
      <c r="AB130" s="946"/>
      <c r="AC130" s="946"/>
      <c r="AD130" s="946"/>
      <c r="AE130" s="947"/>
      <c r="AF130" s="948">
        <v>327146</v>
      </c>
      <c r="AG130" s="946"/>
      <c r="AH130" s="946"/>
      <c r="AI130" s="946"/>
      <c r="AJ130" s="947"/>
      <c r="AK130" s="948">
        <v>334173</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9.5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1504454</v>
      </c>
      <c r="AB131" s="973"/>
      <c r="AC131" s="973"/>
      <c r="AD131" s="973"/>
      <c r="AE131" s="974"/>
      <c r="AF131" s="972">
        <v>1539682</v>
      </c>
      <c r="AG131" s="973"/>
      <c r="AH131" s="973"/>
      <c r="AI131" s="973"/>
      <c r="AJ131" s="974"/>
      <c r="AK131" s="972">
        <v>1606960</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9.601622914</v>
      </c>
      <c r="AB132" s="1084"/>
      <c r="AC132" s="1084"/>
      <c r="AD132" s="1084"/>
      <c r="AE132" s="1085"/>
      <c r="AF132" s="1086">
        <v>9.0397887360000002</v>
      </c>
      <c r="AG132" s="1084"/>
      <c r="AH132" s="1084"/>
      <c r="AI132" s="1084"/>
      <c r="AJ132" s="1085"/>
      <c r="AK132" s="1086">
        <v>10.08936128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9.1</v>
      </c>
      <c r="AB133" s="1067"/>
      <c r="AC133" s="1067"/>
      <c r="AD133" s="1067"/>
      <c r="AE133" s="1068"/>
      <c r="AF133" s="1066">
        <v>9</v>
      </c>
      <c r="AG133" s="1067"/>
      <c r="AH133" s="1067"/>
      <c r="AI133" s="1067"/>
      <c r="AJ133" s="1068"/>
      <c r="AK133" s="1066">
        <v>9.5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AHIDKZ7+DdJd0PQM5BnxiyXmcaSiRm14cMFSwTZnbOpJOkVc6QZMj2EEhnI+qOXxMlCRywmkvxDlhoxygte1g==" saltValue="0Ld5axJS6XRIRupzQZ2hy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N64" zoomScaleNormal="85" zoomScaleSheetLayoutView="100" workbookViewId="0">
      <selection activeCell="AJ53" sqref="AJ53"/>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OKmjG1kD7Guh2b6IvGDVOGYT7PxgMQrHbaSc+rnLmKlTWmWwfa9N2ugNcNxm9FLpeeD5a0am/OKfpYrlu7XgRg==" saltValue="T4ZynL+tLyusH7vzsfg69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G55"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a/6gfGHlt0hNL+2Cp9vDqtONCWWHDZvRNQ/LJI1fx4AdHGqhx9HIlpQvHq3k2U5mfI/Ejayre5La+05+eZxMw==" saltValue="gK9ClBjT4kF0b228pBhYz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7" workbookViewId="0">
      <selection activeCell="AM30" sqref="AM30"/>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1" t="s">
        <v>477</v>
      </c>
      <c r="AP7" s="253"/>
      <c r="AQ7" s="254" t="s">
        <v>478</v>
      </c>
      <c r="AR7" s="255"/>
    </row>
    <row r="8" spans="1:46" x14ac:dyDescent="0.15">
      <c r="A8" s="247"/>
      <c r="AK8" s="256"/>
      <c r="AL8" s="257"/>
      <c r="AM8" s="257"/>
      <c r="AN8" s="258"/>
      <c r="AO8" s="1102"/>
      <c r="AP8" s="259" t="s">
        <v>479</v>
      </c>
      <c r="AQ8" s="260" t="s">
        <v>480</v>
      </c>
      <c r="AR8" s="261" t="s">
        <v>481</v>
      </c>
    </row>
    <row r="9" spans="1:46" x14ac:dyDescent="0.15">
      <c r="A9" s="247"/>
      <c r="AK9" s="1103" t="s">
        <v>482</v>
      </c>
      <c r="AL9" s="1104"/>
      <c r="AM9" s="1104"/>
      <c r="AN9" s="1105"/>
      <c r="AO9" s="262">
        <v>552111</v>
      </c>
      <c r="AP9" s="262">
        <v>232077</v>
      </c>
      <c r="AQ9" s="263">
        <v>289558</v>
      </c>
      <c r="AR9" s="264">
        <v>-19.899999999999999</v>
      </c>
    </row>
    <row r="10" spans="1:46" ht="13.5" customHeight="1" x14ac:dyDescent="0.15">
      <c r="A10" s="247"/>
      <c r="AK10" s="1103" t="s">
        <v>483</v>
      </c>
      <c r="AL10" s="1104"/>
      <c r="AM10" s="1104"/>
      <c r="AN10" s="1105"/>
      <c r="AO10" s="265">
        <v>130690</v>
      </c>
      <c r="AP10" s="265">
        <v>54935</v>
      </c>
      <c r="AQ10" s="266">
        <v>31838</v>
      </c>
      <c r="AR10" s="267">
        <v>72.5</v>
      </c>
    </row>
    <row r="11" spans="1:46" ht="13.5" customHeight="1" x14ac:dyDescent="0.15">
      <c r="A11" s="247"/>
      <c r="AK11" s="1103" t="s">
        <v>484</v>
      </c>
      <c r="AL11" s="1104"/>
      <c r="AM11" s="1104"/>
      <c r="AN11" s="1105"/>
      <c r="AO11" s="265">
        <v>24709</v>
      </c>
      <c r="AP11" s="265">
        <v>10386</v>
      </c>
      <c r="AQ11" s="266">
        <v>5309</v>
      </c>
      <c r="AR11" s="267">
        <v>95.6</v>
      </c>
    </row>
    <row r="12" spans="1:46" ht="13.5" customHeight="1" x14ac:dyDescent="0.15">
      <c r="A12" s="247"/>
      <c r="AK12" s="1103" t="s">
        <v>485</v>
      </c>
      <c r="AL12" s="1104"/>
      <c r="AM12" s="1104"/>
      <c r="AN12" s="1105"/>
      <c r="AO12" s="265" t="s">
        <v>486</v>
      </c>
      <c r="AP12" s="265" t="s">
        <v>486</v>
      </c>
      <c r="AQ12" s="266" t="s">
        <v>486</v>
      </c>
      <c r="AR12" s="267" t="s">
        <v>486</v>
      </c>
    </row>
    <row r="13" spans="1:46" ht="13.5" customHeight="1" x14ac:dyDescent="0.15">
      <c r="A13" s="247"/>
      <c r="AK13" s="1103" t="s">
        <v>487</v>
      </c>
      <c r="AL13" s="1104"/>
      <c r="AM13" s="1104"/>
      <c r="AN13" s="1105"/>
      <c r="AO13" s="265">
        <v>38587</v>
      </c>
      <c r="AP13" s="265">
        <v>16220</v>
      </c>
      <c r="AQ13" s="266">
        <v>8195</v>
      </c>
      <c r="AR13" s="267">
        <v>97.9</v>
      </c>
    </row>
    <row r="14" spans="1:46" ht="13.5" customHeight="1" x14ac:dyDescent="0.15">
      <c r="A14" s="247"/>
      <c r="AK14" s="1103" t="s">
        <v>488</v>
      </c>
      <c r="AL14" s="1104"/>
      <c r="AM14" s="1104"/>
      <c r="AN14" s="1105"/>
      <c r="AO14" s="265">
        <v>16841</v>
      </c>
      <c r="AP14" s="265">
        <v>7079</v>
      </c>
      <c r="AQ14" s="266">
        <v>5752</v>
      </c>
      <c r="AR14" s="267">
        <v>23.1</v>
      </c>
    </row>
    <row r="15" spans="1:46" ht="13.5" customHeight="1" x14ac:dyDescent="0.15">
      <c r="A15" s="247"/>
      <c r="AK15" s="1106" t="s">
        <v>489</v>
      </c>
      <c r="AL15" s="1107"/>
      <c r="AM15" s="1107"/>
      <c r="AN15" s="1108"/>
      <c r="AO15" s="265">
        <v>-32929</v>
      </c>
      <c r="AP15" s="265">
        <v>-13842</v>
      </c>
      <c r="AQ15" s="266">
        <v>-17150</v>
      </c>
      <c r="AR15" s="267">
        <v>-19.3</v>
      </c>
    </row>
    <row r="16" spans="1:46" x14ac:dyDescent="0.15">
      <c r="A16" s="247"/>
      <c r="AK16" s="1106" t="s">
        <v>177</v>
      </c>
      <c r="AL16" s="1107"/>
      <c r="AM16" s="1107"/>
      <c r="AN16" s="1108"/>
      <c r="AO16" s="265">
        <v>730009</v>
      </c>
      <c r="AP16" s="265">
        <v>306855</v>
      </c>
      <c r="AQ16" s="266">
        <v>323504</v>
      </c>
      <c r="AR16" s="267">
        <v>-5.0999999999999996</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09" t="s">
        <v>494</v>
      </c>
      <c r="AL21" s="1110"/>
      <c r="AM21" s="1110"/>
      <c r="AN21" s="1111"/>
      <c r="AO21" s="277">
        <v>22.7</v>
      </c>
      <c r="AP21" s="278">
        <v>26.26</v>
      </c>
      <c r="AQ21" s="279">
        <v>-3.56</v>
      </c>
      <c r="AS21" s="280"/>
      <c r="AT21" s="276"/>
    </row>
    <row r="22" spans="1:46" s="248" customFormat="1" x14ac:dyDescent="0.15">
      <c r="A22" s="276"/>
      <c r="AK22" s="1109" t="s">
        <v>495</v>
      </c>
      <c r="AL22" s="1110"/>
      <c r="AM22" s="1110"/>
      <c r="AN22" s="1111"/>
      <c r="AO22" s="281">
        <v>95</v>
      </c>
      <c r="AP22" s="282">
        <v>94.5</v>
      </c>
      <c r="AQ22" s="283">
        <v>0.5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1" t="s">
        <v>477</v>
      </c>
      <c r="AP30" s="253"/>
      <c r="AQ30" s="254" t="s">
        <v>478</v>
      </c>
      <c r="AR30" s="255"/>
    </row>
    <row r="31" spans="1:46" x14ac:dyDescent="0.15">
      <c r="A31" s="247"/>
      <c r="AK31" s="256"/>
      <c r="AL31" s="257"/>
      <c r="AM31" s="257"/>
      <c r="AN31" s="258"/>
      <c r="AO31" s="1102"/>
      <c r="AP31" s="259" t="s">
        <v>479</v>
      </c>
      <c r="AQ31" s="260" t="s">
        <v>480</v>
      </c>
      <c r="AR31" s="261" t="s">
        <v>481</v>
      </c>
    </row>
    <row r="32" spans="1:46" ht="27" customHeight="1" x14ac:dyDescent="0.15">
      <c r="A32" s="247"/>
      <c r="AK32" s="1117" t="s">
        <v>499</v>
      </c>
      <c r="AL32" s="1118"/>
      <c r="AM32" s="1118"/>
      <c r="AN32" s="1119"/>
      <c r="AO32" s="291">
        <v>378253</v>
      </c>
      <c r="AP32" s="291">
        <v>158997</v>
      </c>
      <c r="AQ32" s="292">
        <v>167749</v>
      </c>
      <c r="AR32" s="293">
        <v>-5.2</v>
      </c>
    </row>
    <row r="33" spans="1:46" ht="13.5" customHeight="1" x14ac:dyDescent="0.15">
      <c r="A33" s="247"/>
      <c r="AK33" s="1117" t="s">
        <v>500</v>
      </c>
      <c r="AL33" s="1118"/>
      <c r="AM33" s="1118"/>
      <c r="AN33" s="1119"/>
      <c r="AO33" s="291" t="s">
        <v>486</v>
      </c>
      <c r="AP33" s="291" t="s">
        <v>486</v>
      </c>
      <c r="AQ33" s="292" t="s">
        <v>486</v>
      </c>
      <c r="AR33" s="293" t="s">
        <v>486</v>
      </c>
    </row>
    <row r="34" spans="1:46" ht="27" customHeight="1" x14ac:dyDescent="0.15">
      <c r="A34" s="247"/>
      <c r="AK34" s="1117" t="s">
        <v>501</v>
      </c>
      <c r="AL34" s="1118"/>
      <c r="AM34" s="1118"/>
      <c r="AN34" s="1119"/>
      <c r="AO34" s="291" t="s">
        <v>486</v>
      </c>
      <c r="AP34" s="291" t="s">
        <v>486</v>
      </c>
      <c r="AQ34" s="292" t="s">
        <v>486</v>
      </c>
      <c r="AR34" s="293" t="s">
        <v>486</v>
      </c>
    </row>
    <row r="35" spans="1:46" ht="27" customHeight="1" x14ac:dyDescent="0.15">
      <c r="A35" s="247"/>
      <c r="AK35" s="1117" t="s">
        <v>502</v>
      </c>
      <c r="AL35" s="1118"/>
      <c r="AM35" s="1118"/>
      <c r="AN35" s="1119"/>
      <c r="AO35" s="291">
        <v>99531</v>
      </c>
      <c r="AP35" s="291">
        <v>41837</v>
      </c>
      <c r="AQ35" s="292">
        <v>32778</v>
      </c>
      <c r="AR35" s="293">
        <v>27.6</v>
      </c>
    </row>
    <row r="36" spans="1:46" ht="27" customHeight="1" x14ac:dyDescent="0.15">
      <c r="A36" s="247"/>
      <c r="AK36" s="1117" t="s">
        <v>503</v>
      </c>
      <c r="AL36" s="1118"/>
      <c r="AM36" s="1118"/>
      <c r="AN36" s="1119"/>
      <c r="AO36" s="291">
        <v>22142</v>
      </c>
      <c r="AP36" s="291">
        <v>9307</v>
      </c>
      <c r="AQ36" s="292">
        <v>4535</v>
      </c>
      <c r="AR36" s="293">
        <v>105.2</v>
      </c>
    </row>
    <row r="37" spans="1:46" ht="13.5" customHeight="1" x14ac:dyDescent="0.15">
      <c r="A37" s="247"/>
      <c r="AK37" s="1117" t="s">
        <v>504</v>
      </c>
      <c r="AL37" s="1118"/>
      <c r="AM37" s="1118"/>
      <c r="AN37" s="1119"/>
      <c r="AO37" s="291" t="s">
        <v>486</v>
      </c>
      <c r="AP37" s="291" t="s">
        <v>486</v>
      </c>
      <c r="AQ37" s="292">
        <v>1146</v>
      </c>
      <c r="AR37" s="293" t="s">
        <v>486</v>
      </c>
    </row>
    <row r="38" spans="1:46" ht="27" customHeight="1" x14ac:dyDescent="0.15">
      <c r="A38" s="247"/>
      <c r="AK38" s="1120" t="s">
        <v>505</v>
      </c>
      <c r="AL38" s="1121"/>
      <c r="AM38" s="1121"/>
      <c r="AN38" s="1122"/>
      <c r="AO38" s="294" t="s">
        <v>486</v>
      </c>
      <c r="AP38" s="294" t="s">
        <v>486</v>
      </c>
      <c r="AQ38" s="295">
        <v>37</v>
      </c>
      <c r="AR38" s="283" t="s">
        <v>486</v>
      </c>
      <c r="AS38" s="290"/>
    </row>
    <row r="39" spans="1:46" x14ac:dyDescent="0.15">
      <c r="A39" s="247"/>
      <c r="AK39" s="1120" t="s">
        <v>506</v>
      </c>
      <c r="AL39" s="1121"/>
      <c r="AM39" s="1121"/>
      <c r="AN39" s="1122"/>
      <c r="AO39" s="291">
        <v>-3621</v>
      </c>
      <c r="AP39" s="291">
        <v>-1522</v>
      </c>
      <c r="AQ39" s="292">
        <v>-7395</v>
      </c>
      <c r="AR39" s="293">
        <v>-79.400000000000006</v>
      </c>
      <c r="AS39" s="290"/>
    </row>
    <row r="40" spans="1:46" ht="27" customHeight="1" x14ac:dyDescent="0.15">
      <c r="A40" s="247"/>
      <c r="AK40" s="1117" t="s">
        <v>507</v>
      </c>
      <c r="AL40" s="1118"/>
      <c r="AM40" s="1118"/>
      <c r="AN40" s="1119"/>
      <c r="AO40" s="291">
        <v>-334173</v>
      </c>
      <c r="AP40" s="291">
        <v>-140468</v>
      </c>
      <c r="AQ40" s="292">
        <v>-144519</v>
      </c>
      <c r="AR40" s="293">
        <v>-2.8</v>
      </c>
      <c r="AS40" s="290"/>
    </row>
    <row r="41" spans="1:46" x14ac:dyDescent="0.15">
      <c r="A41" s="247"/>
      <c r="AK41" s="1123" t="s">
        <v>287</v>
      </c>
      <c r="AL41" s="1124"/>
      <c r="AM41" s="1124"/>
      <c r="AN41" s="1125"/>
      <c r="AO41" s="291">
        <v>162132</v>
      </c>
      <c r="AP41" s="291">
        <v>68151</v>
      </c>
      <c r="AQ41" s="292">
        <v>54333</v>
      </c>
      <c r="AR41" s="293">
        <v>25.4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12" t="s">
        <v>477</v>
      </c>
      <c r="AN49" s="1114" t="s">
        <v>510</v>
      </c>
      <c r="AO49" s="1115"/>
      <c r="AP49" s="1115"/>
      <c r="AQ49" s="1115"/>
      <c r="AR49" s="1116"/>
    </row>
    <row r="50" spans="1:44" x14ac:dyDescent="0.15">
      <c r="A50" s="247"/>
      <c r="AK50" s="305"/>
      <c r="AL50" s="306"/>
      <c r="AM50" s="1113"/>
      <c r="AN50" s="307" t="s">
        <v>511</v>
      </c>
      <c r="AO50" s="308" t="s">
        <v>512</v>
      </c>
      <c r="AP50" s="309" t="s">
        <v>513</v>
      </c>
      <c r="AQ50" s="310" t="s">
        <v>514</v>
      </c>
      <c r="AR50" s="311" t="s">
        <v>515</v>
      </c>
    </row>
    <row r="51" spans="1:44" x14ac:dyDescent="0.15">
      <c r="A51" s="247"/>
      <c r="AK51" s="303" t="s">
        <v>516</v>
      </c>
      <c r="AL51" s="304"/>
      <c r="AM51" s="312">
        <v>195701</v>
      </c>
      <c r="AN51" s="313">
        <v>75154</v>
      </c>
      <c r="AO51" s="314">
        <v>-32.700000000000003</v>
      </c>
      <c r="AP51" s="315">
        <v>301035</v>
      </c>
      <c r="AQ51" s="316">
        <v>12.2</v>
      </c>
      <c r="AR51" s="317">
        <v>-44.9</v>
      </c>
    </row>
    <row r="52" spans="1:44" x14ac:dyDescent="0.15">
      <c r="A52" s="247"/>
      <c r="AK52" s="318"/>
      <c r="AL52" s="319" t="s">
        <v>517</v>
      </c>
      <c r="AM52" s="320">
        <v>115757</v>
      </c>
      <c r="AN52" s="321">
        <v>44454</v>
      </c>
      <c r="AO52" s="322">
        <v>-34.4</v>
      </c>
      <c r="AP52" s="323">
        <v>154376</v>
      </c>
      <c r="AQ52" s="324">
        <v>29.1</v>
      </c>
      <c r="AR52" s="325">
        <v>-63.5</v>
      </c>
    </row>
    <row r="53" spans="1:44" x14ac:dyDescent="0.15">
      <c r="A53" s="247"/>
      <c r="AK53" s="303" t="s">
        <v>518</v>
      </c>
      <c r="AL53" s="304"/>
      <c r="AM53" s="312">
        <v>292039</v>
      </c>
      <c r="AN53" s="313">
        <v>113989</v>
      </c>
      <c r="AO53" s="314">
        <v>51.7</v>
      </c>
      <c r="AP53" s="315">
        <v>362690</v>
      </c>
      <c r="AQ53" s="316">
        <v>20.5</v>
      </c>
      <c r="AR53" s="317">
        <v>31.2</v>
      </c>
    </row>
    <row r="54" spans="1:44" x14ac:dyDescent="0.15">
      <c r="A54" s="247"/>
      <c r="AK54" s="318"/>
      <c r="AL54" s="319" t="s">
        <v>517</v>
      </c>
      <c r="AM54" s="320">
        <v>134736</v>
      </c>
      <c r="AN54" s="321">
        <v>52590</v>
      </c>
      <c r="AO54" s="322">
        <v>18.3</v>
      </c>
      <c r="AP54" s="323">
        <v>172580</v>
      </c>
      <c r="AQ54" s="324">
        <v>11.8</v>
      </c>
      <c r="AR54" s="325">
        <v>6.5</v>
      </c>
    </row>
    <row r="55" spans="1:44" x14ac:dyDescent="0.15">
      <c r="A55" s="247"/>
      <c r="AK55" s="303" t="s">
        <v>519</v>
      </c>
      <c r="AL55" s="304"/>
      <c r="AM55" s="312">
        <v>270831</v>
      </c>
      <c r="AN55" s="313">
        <v>108116</v>
      </c>
      <c r="AO55" s="314">
        <v>-5.2</v>
      </c>
      <c r="AP55" s="315">
        <v>296093</v>
      </c>
      <c r="AQ55" s="316">
        <v>-18.399999999999999</v>
      </c>
      <c r="AR55" s="317">
        <v>13.2</v>
      </c>
    </row>
    <row r="56" spans="1:44" x14ac:dyDescent="0.15">
      <c r="A56" s="247"/>
      <c r="AK56" s="318"/>
      <c r="AL56" s="319" t="s">
        <v>517</v>
      </c>
      <c r="AM56" s="320">
        <v>152530</v>
      </c>
      <c r="AN56" s="321">
        <v>60890</v>
      </c>
      <c r="AO56" s="322">
        <v>15.8</v>
      </c>
      <c r="AP56" s="323">
        <v>140545</v>
      </c>
      <c r="AQ56" s="324">
        <v>-18.600000000000001</v>
      </c>
      <c r="AR56" s="325">
        <v>34.4</v>
      </c>
    </row>
    <row r="57" spans="1:44" x14ac:dyDescent="0.15">
      <c r="A57" s="247"/>
      <c r="AK57" s="303" t="s">
        <v>520</v>
      </c>
      <c r="AL57" s="304"/>
      <c r="AM57" s="312">
        <v>294640</v>
      </c>
      <c r="AN57" s="313">
        <v>120409</v>
      </c>
      <c r="AO57" s="314">
        <v>11.4</v>
      </c>
      <c r="AP57" s="315">
        <v>308655</v>
      </c>
      <c r="AQ57" s="316">
        <v>4.2</v>
      </c>
      <c r="AR57" s="317">
        <v>7.2</v>
      </c>
    </row>
    <row r="58" spans="1:44" x14ac:dyDescent="0.15">
      <c r="A58" s="247"/>
      <c r="AK58" s="318"/>
      <c r="AL58" s="319" t="s">
        <v>517</v>
      </c>
      <c r="AM58" s="320">
        <v>204271</v>
      </c>
      <c r="AN58" s="321">
        <v>83478</v>
      </c>
      <c r="AO58" s="322">
        <v>37.1</v>
      </c>
      <c r="AP58" s="323">
        <v>169887</v>
      </c>
      <c r="AQ58" s="324">
        <v>20.9</v>
      </c>
      <c r="AR58" s="325">
        <v>16.2</v>
      </c>
    </row>
    <row r="59" spans="1:44" x14ac:dyDescent="0.15">
      <c r="A59" s="247"/>
      <c r="AK59" s="303" t="s">
        <v>521</v>
      </c>
      <c r="AL59" s="304"/>
      <c r="AM59" s="312">
        <v>509501</v>
      </c>
      <c r="AN59" s="313">
        <v>214166</v>
      </c>
      <c r="AO59" s="314">
        <v>77.900000000000006</v>
      </c>
      <c r="AP59" s="315">
        <v>325476</v>
      </c>
      <c r="AQ59" s="316">
        <v>5.4</v>
      </c>
      <c r="AR59" s="317">
        <v>72.5</v>
      </c>
    </row>
    <row r="60" spans="1:44" x14ac:dyDescent="0.15">
      <c r="A60" s="247"/>
      <c r="AK60" s="318"/>
      <c r="AL60" s="319" t="s">
        <v>517</v>
      </c>
      <c r="AM60" s="320">
        <v>425103</v>
      </c>
      <c r="AN60" s="321">
        <v>178690</v>
      </c>
      <c r="AO60" s="322">
        <v>114.1</v>
      </c>
      <c r="AP60" s="323">
        <v>190204</v>
      </c>
      <c r="AQ60" s="324">
        <v>12</v>
      </c>
      <c r="AR60" s="325">
        <v>102.1</v>
      </c>
    </row>
    <row r="61" spans="1:44" x14ac:dyDescent="0.15">
      <c r="A61" s="247"/>
      <c r="AK61" s="303" t="s">
        <v>522</v>
      </c>
      <c r="AL61" s="326"/>
      <c r="AM61" s="312">
        <v>312542</v>
      </c>
      <c r="AN61" s="313">
        <v>126367</v>
      </c>
      <c r="AO61" s="314">
        <v>20.6</v>
      </c>
      <c r="AP61" s="315">
        <v>318790</v>
      </c>
      <c r="AQ61" s="327">
        <v>4.8</v>
      </c>
      <c r="AR61" s="317">
        <v>15.8</v>
      </c>
    </row>
    <row r="62" spans="1:44" x14ac:dyDescent="0.15">
      <c r="A62" s="247"/>
      <c r="AK62" s="318"/>
      <c r="AL62" s="319" t="s">
        <v>517</v>
      </c>
      <c r="AM62" s="320">
        <v>206479</v>
      </c>
      <c r="AN62" s="321">
        <v>84020</v>
      </c>
      <c r="AO62" s="322">
        <v>30.2</v>
      </c>
      <c r="AP62" s="323">
        <v>165518</v>
      </c>
      <c r="AQ62" s="324">
        <v>11</v>
      </c>
      <c r="AR62" s="325">
        <v>19.2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3XHvdn6QkRzW3r2bCvYJf3gmSF/hlwiBDqTFvkmOYiwLX7Wa/TSY6TBYbei95urLGT/97BLDc3+etmyr9xQvsg==" saltValue="e9dtZiAm27MWQW7b39c18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3" zoomScaleNormal="100" zoomScaleSheetLayoutView="55" workbookViewId="0">
      <selection activeCell="CN103" sqref="CN103"/>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13sMGlZiO0d0HfOQzT/dr3KYlzwQjyWoEeY0YVQhGUqycTAh075ys0L/6jEO9Xjw/rguRvEC+wUOxw1j8yx2FQ==" saltValue="Z+eGbpV2jQv4px/0ru7R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election activeCell="AF100" sqref="AF100"/>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h9Fw9r/QKOB1zgMsCHd5kf4CafF7bmneIsQlKv8frnSEe9rfsA5q9MGVZZYgBhWoGqNutLagPDnoPD8j3a5jJw==" saltValue="HpeuDOwlEXAWpwYm6UVnF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E34" zoomScale="85" zoomScaleNormal="85"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29.02</v>
      </c>
      <c r="G47" s="12">
        <v>32.299999999999997</v>
      </c>
      <c r="H47" s="12">
        <v>35.33</v>
      </c>
      <c r="I47" s="12">
        <v>34.32</v>
      </c>
      <c r="J47" s="13">
        <v>26.87</v>
      </c>
    </row>
    <row r="48" spans="2:10" ht="57.75" customHeight="1" x14ac:dyDescent="0.15">
      <c r="B48" s="14"/>
      <c r="C48" s="1128" t="s">
        <v>4</v>
      </c>
      <c r="D48" s="1128"/>
      <c r="E48" s="1129"/>
      <c r="F48" s="15">
        <v>3.03</v>
      </c>
      <c r="G48" s="16">
        <v>3.5</v>
      </c>
      <c r="H48" s="16">
        <v>0.6</v>
      </c>
      <c r="I48" s="16">
        <v>1.38</v>
      </c>
      <c r="J48" s="17">
        <v>1.27</v>
      </c>
    </row>
    <row r="49" spans="2:10" ht="57.75" customHeight="1" thickBot="1" x14ac:dyDescent="0.2">
      <c r="B49" s="18"/>
      <c r="C49" s="1130" t="s">
        <v>5</v>
      </c>
      <c r="D49" s="1130"/>
      <c r="E49" s="1131"/>
      <c r="F49" s="19" t="s">
        <v>529</v>
      </c>
      <c r="G49" s="20">
        <v>6.09</v>
      </c>
      <c r="H49" s="20" t="s">
        <v>530</v>
      </c>
      <c r="I49" s="20">
        <v>0.27</v>
      </c>
      <c r="J49" s="21" t="s">
        <v>531</v>
      </c>
    </row>
    <row r="50" spans="2:10" x14ac:dyDescent="0.15"/>
  </sheetData>
  <sheetProtection algorithmName="SHA-512" hashValue="wIK2YxfIeTpQnEYHVb74LMAS/gHcfJvFbU7Y8U23cQGOEVX9FjiuTXZ8wn71Iq5umDqV/NcFZWSezUE5YnquCw==" saltValue="vsetx8lI5u0/wgWqlKsX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2026-03-10T03:48:15Z</cp:lastPrinted>
  <dcterms:modified xsi:type="dcterms:W3CDTF">2026-03-25T07:39:15Z</dcterms:modified>
</cp:coreProperties>
</file>