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ptvazuPvQSE4QvQTRIY1hX/PDTgLbO9fBFFlxmhwQbLiKY1GQVN2tr9k1QdavJvtjrG0VHjuiRu/F9xzD4A3Q==" workbookSaltValue="c8JXnd8g6n1PzEHHWzNIYg==" workbookSpinCount="100000" lockStructure="1"/>
  <bookViews>
    <workbookView xWindow="-15" yWindow="5925" windowWidth="19230" windowHeight="598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5" l="1"/>
  <c r="AE78" i="4" s="1"/>
  <c r="FI7" i="5"/>
  <c r="FH7" i="5"/>
  <c r="FG7" i="5"/>
  <c r="LK80" i="4" s="1"/>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AE79" i="4" s="1"/>
  <c r="DS7" i="5"/>
  <c r="DQ7" i="5"/>
  <c r="DP7" i="5"/>
  <c r="DO7" i="5"/>
  <c r="LJ56" i="4" s="1"/>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AE55" i="4" s="1"/>
  <c r="CA7" i="5"/>
  <c r="BY7" i="5"/>
  <c r="BX7" i="5"/>
  <c r="BW7" i="5"/>
  <c r="LJ34" i="4" s="1"/>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ID10" i="4" s="1"/>
  <c r="AB6" i="5"/>
  <c r="AA6" i="5"/>
  <c r="Z6" i="5"/>
  <c r="ID8" i="4" s="1"/>
  <c r="Y6" i="5"/>
  <c r="X6" i="5"/>
  <c r="W6" i="5"/>
  <c r="V6" i="5"/>
  <c r="AU12" i="4" s="1"/>
  <c r="U6" i="5"/>
  <c r="T6" i="5"/>
  <c r="S6" i="5"/>
  <c r="R6" i="5"/>
  <c r="Q6" i="5"/>
  <c r="AU10" i="4" s="1"/>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P79" i="4"/>
  <c r="HI78" i="4"/>
  <c r="DV78" i="4"/>
  <c r="MN56" i="4"/>
  <c r="LY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P55" i="4"/>
  <c r="HG54" i="4"/>
  <c r="DS54" i="4"/>
  <c r="MN34" i="4"/>
  <c r="LY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P33" i="4"/>
  <c r="HG32" i="4"/>
  <c r="DS32" i="4"/>
  <c r="LP12" i="4"/>
  <c r="JW12" i="4"/>
  <c r="ID12" i="4"/>
  <c r="FZ12" i="4"/>
  <c r="EG12" i="4"/>
  <c r="CN12" i="4"/>
  <c r="B12" i="4"/>
  <c r="LP10" i="4"/>
  <c r="JW10" i="4"/>
  <c r="FZ10" i="4"/>
  <c r="EG10" i="4"/>
  <c r="CN10" i="4"/>
  <c r="B10" i="4"/>
  <c r="LP8" i="4"/>
  <c r="JW8" i="4"/>
  <c r="FZ8" i="4"/>
  <c r="EG8" i="4"/>
  <c r="CN8" i="4"/>
  <c r="AU8" i="4"/>
  <c r="B8" i="4"/>
  <c r="B6" i="4"/>
  <c r="JB78" i="4" l="1"/>
  <c r="IZ54" i="4"/>
  <c r="IZ32" i="4"/>
  <c r="FO78" i="4"/>
  <c r="FL54" i="4"/>
  <c r="FL32" i="4"/>
  <c r="BX78" i="4"/>
  <c r="BX54" i="4"/>
  <c r="BX32" i="4"/>
  <c r="MO78" i="4"/>
  <c r="MN54" i="4"/>
  <c r="MN32" i="4"/>
  <c r="D11" i="5"/>
  <c r="KU32" i="4"/>
  <c r="KU54" i="4"/>
  <c r="KV78" i="4"/>
  <c r="AE32" i="4"/>
  <c r="AE54" i="4"/>
  <c r="E11" i="5"/>
  <c r="B11" i="5"/>
  <c r="AT78" i="4" l="1"/>
  <c r="AT54" i="4"/>
  <c r="AT32" i="4"/>
  <c r="LK78" i="4"/>
  <c r="LJ54" i="4"/>
  <c r="LJ32" i="4"/>
  <c r="HX78" i="4"/>
  <c r="HV54" i="4"/>
  <c r="HV32" i="4"/>
  <c r="EK78" i="4"/>
  <c r="EH54" i="4"/>
  <c r="EH32" i="4"/>
  <c r="GT78" i="4"/>
  <c r="GR54" i="4"/>
  <c r="GR32" i="4"/>
  <c r="DG78" i="4"/>
  <c r="DD54" i="4"/>
  <c r="DD32" i="4"/>
  <c r="P78" i="4"/>
  <c r="P54" i="4"/>
  <c r="P32" i="4"/>
  <c r="KF54" i="4"/>
  <c r="KF32" i="4"/>
  <c r="KG78" i="4"/>
  <c r="LZ78" i="4"/>
  <c r="LY54" i="4"/>
  <c r="LY32" i="4"/>
  <c r="IM78" i="4"/>
  <c r="IK54" i="4"/>
  <c r="IK32" i="4"/>
  <c r="EZ78" i="4"/>
  <c r="EW54" i="4"/>
  <c r="EW32" i="4"/>
  <c r="BI78" i="4"/>
  <c r="BI54" i="4"/>
  <c r="BI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<sst xmlns="http://schemas.openxmlformats.org/spreadsheetml/2006/main" count="345" uniqueCount="187">
  <si>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</si>
  <si>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</si>
  <si>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</si>
  <si>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</si>
  <si>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</si>
  <si>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</si>
  <si>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</si>
  <si>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</si>
  <si>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</si>
  <si>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</si>
  <si>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</si>
  <si>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</si>
  <si>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</si>
  <si>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</si>
  <si>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</si>
  <si>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</si>
  <si>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</si>
  <si>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</si>
  <si>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</si>
  <si>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</si>
  <si>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</si>
  <si>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</si>
  <si>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</si>
  <si>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</si>
  <si>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</si>
  <si>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</si>
  <si>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</si>
  <si>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</si>
  <si>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</si>
  <si>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</si>
  <si>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</si>
  <si>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</si>
  <si>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</si>
  <si>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</si>
  <si>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</si>
  <si>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</si>
  <si>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</si>
  <si>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</si>
  <si>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</si>
  <si>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</si>
  <si>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</si>
  <si>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</si>
  <si>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</si>
  <si>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</si>
  <si>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</si>
  <si>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</si>
  <si>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</si>
  <si>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</si>
  <si>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</si>
  <si>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</si>
  <si>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</si>
  <si>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</si>
  <si>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</si>
  <si>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</si>
  <si>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</si>
  <si>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</si>
  <si>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</si>
  <si>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</si>
  <si>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</si>
  <si>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</si>
  <si>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</si>
  <si>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</si>
  <si>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</si>
  <si>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</si>
  <si>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</si>
  <si>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</si>
  <si>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</si>
  <si>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</si>
  <si>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</si>
  <si>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</si>
  <si>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</si>
  <si>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</si>
  <si>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</si>
  <si>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</si>
  <si>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</si>
  <si>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</si>
  <si>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</si>
  <si>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</si>
  <si>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</si>
  <si>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</si>
  <si>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</si>
  <si>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</si>
  <si>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</si>
  <si>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</si>
  <si>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</si>
  <si>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</si>
  <si>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</si>
  <si>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</si>
  <si>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</si>
  <si>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</si>
  <si>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</si>
  <si>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</si>
  <si>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</si>
  <si>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</si>
  <si>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</si>
  <si>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</si>
  <si>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</si>
  <si>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</si>
  <si>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</si>
  <si>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</si>
  <si>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</si>
  <si>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</si>
  <si>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</si>
  <si>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</si>
  <si>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</si>
  <si>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</si>
  <si>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</si>
  <si>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</si>
  <si>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</si>
  <si>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</si>
  <si>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</si>
  <si>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</si>
  <si>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</si>
  <si>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</si>
  <si>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</si>
  <si>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</si>
  <si>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</si>
  <si>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</si>
  <si>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</si>
  <si>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</si>
  <si>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</si>
  <si>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</si>
  <si>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</si>
  <si>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</si>
  <si>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</si>
  <si>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</si>
  <si>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</si>
  <si>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</si>
  <si>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</si>
  <si>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</si>
  <si>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</si>
  <si>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</si>
  <si>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</si>
  <si>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</si>
  <si>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</si>
  <si>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</si>
  <si>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</si>
  <si>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</si>
  <si>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</si>
  <si>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</si>
  <si>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</si>
  <si>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</si>
  <si>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</si>
  <si>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</si>
  <si>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</si>
  <si>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</si>
  <si>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</si>
  <si>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</si>
  <si>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</si>
  <si>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</si>
  <si>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</si>
  <si>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</si>
  <si>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</si>
  <si>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</si>
  <si>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</si>
  <si>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</si>
  <si>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</si>
  <si>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</si>
  <si>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</si>
  <si>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</si>
  <si>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</si>
  <si>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</si>
  <si>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</si>
  <si>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</si>
  <si>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</si>
  <si>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国民健康保険山城病院組合</t>
  </si>
  <si>
    <t>京都山城総合医療センター</t>
  </si>
  <si>
    <t>当然財務</t>
  </si>
  <si>
    <t>病院事業</t>
  </si>
  <si>
    <t>一般病院</t>
  </si>
  <si>
    <t>300床以上～400床未満</t>
  </si>
  <si>
    <t>非設置</t>
  </si>
  <si>
    <t>直営</t>
  </si>
  <si>
    <t>対象</t>
  </si>
  <si>
    <t>ド 透 I 未 訓</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</si>
  <si>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</si>
  <si>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</si>
  <si>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</si>
  <si>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</si>
  <si>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</si>
  <si>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</si>
  <si>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</si>
  <si>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</si>
  <si>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城南圏域における、唯一の公立病院として、救急医療及び小児・周産期医療などの不採算部門に関わる政策的医療をはじめ、感染症医療及び災害医療、また、地域医療支援病院として、地域の医療機関等との密接な連携や専門外来など、地域医療の中核的な役割を担っている。
　令和5年4月からは、新たに回復期リハビリテーション病棟（34床）を開設し、京都府地域包括ケア構想のもと、当地域における急性期から回復期・在宅支援までシームレスな医療サービスを提供している。
　</t>
    <rPh sb="45" eb="46">
      <t>カカ</t>
    </rPh>
    <rPh sb="63" eb="64">
      <t>オヨ</t>
    </rPh>
    <rPh sb="65" eb="67">
      <t>サイガイ</t>
    </rPh>
    <rPh sb="133" eb="134">
      <t>ツキ</t>
    </rPh>
    <rPh sb="138" eb="139">
      <t>アラ</t>
    </rPh>
    <rPh sb="141" eb="143">
      <t>カイフク</t>
    </rPh>
    <rPh sb="143" eb="144">
      <t>キ</t>
    </rPh>
    <rPh sb="153" eb="155">
      <t>ビョウトウ</t>
    </rPh>
    <rPh sb="158" eb="159">
      <t>ユカ</t>
    </rPh>
    <rPh sb="161" eb="163">
      <t>カイセツ</t>
    </rPh>
    <rPh sb="165" eb="167">
      <t>キョウト</t>
    </rPh>
    <rPh sb="167" eb="168">
      <t>フ</t>
    </rPh>
    <rPh sb="168" eb="170">
      <t>チイキ</t>
    </rPh>
    <rPh sb="170" eb="172">
      <t>ホウカツ</t>
    </rPh>
    <rPh sb="174" eb="176">
      <t>コウソウ</t>
    </rPh>
    <rPh sb="180" eb="181">
      <t>トウ</t>
    </rPh>
    <rPh sb="181" eb="183">
      <t>チイキ</t>
    </rPh>
    <rPh sb="187" eb="190">
      <t>キュウセイキ</t>
    </rPh>
    <rPh sb="192" eb="194">
      <t>カイフク</t>
    </rPh>
    <rPh sb="194" eb="195">
      <t>キ</t>
    </rPh>
    <rPh sb="196" eb="198">
      <t>ザイタク</t>
    </rPh>
    <rPh sb="198" eb="200">
      <t>シエン</t>
    </rPh>
    <rPh sb="208" eb="210">
      <t>イリョウ</t>
    </rPh>
    <rPh sb="215" eb="217">
      <t>テイキョウ</t>
    </rPh>
    <phoneticPr fontId="5"/>
  </si>
  <si>
    <t>　令和6年度決算において経常収支比率は、救急受入強化等により入院収益は微増したものの外来収益が減少したことから、医業収益が減少した。また、医療機関空床確保支援事業補助金の廃止により補助金収入が減少したことに加え、給与費及び経費が増加したことから、前年度より4.6％低下した。病床利用率については、回復期リハビリテーション病棟の患者数が増加し、前年度より2.3％上昇した。引続き、マンパワー充実による受入体制の整備、救急搬送受容率の強化、地域医療機関との連携強化等を推進し、健全経営に努める。</t>
    <rPh sb="1" eb="3">
      <t>レイワ</t>
    </rPh>
    <rPh sb="4" eb="6">
      <t>ネンド</t>
    </rPh>
    <rPh sb="6" eb="8">
      <t>ケッサン</t>
    </rPh>
    <rPh sb="12" eb="14">
      <t>ケイジョウ</t>
    </rPh>
    <rPh sb="14" eb="16">
      <t>シュウシ</t>
    </rPh>
    <rPh sb="16" eb="18">
      <t>ヒリツ</t>
    </rPh>
    <rPh sb="20" eb="22">
      <t>キュウキュウ</t>
    </rPh>
    <rPh sb="22" eb="24">
      <t>ウケイレ</t>
    </rPh>
    <rPh sb="24" eb="26">
      <t>キョウカ</t>
    </rPh>
    <rPh sb="26" eb="27">
      <t>トウ</t>
    </rPh>
    <rPh sb="30" eb="32">
      <t>ニュウイン</t>
    </rPh>
    <rPh sb="32" eb="34">
      <t>シュウエキ</t>
    </rPh>
    <rPh sb="35" eb="37">
      <t>ビゾウ</t>
    </rPh>
    <rPh sb="42" eb="44">
      <t>ガイライ</t>
    </rPh>
    <rPh sb="44" eb="46">
      <t>シュウエキ</t>
    </rPh>
    <rPh sb="47" eb="49">
      <t>ゲンショウ</t>
    </rPh>
    <rPh sb="56" eb="58">
      <t>イギョウ</t>
    </rPh>
    <rPh sb="58" eb="60">
      <t>シュウエキ</t>
    </rPh>
    <rPh sb="61" eb="63">
      <t>ゲンショウ</t>
    </rPh>
    <rPh sb="69" eb="71">
      <t>イリョウ</t>
    </rPh>
    <rPh sb="71" eb="73">
      <t>キカン</t>
    </rPh>
    <rPh sb="85" eb="87">
      <t>ハイシ</t>
    </rPh>
    <rPh sb="103" eb="104">
      <t>クワ</t>
    </rPh>
    <rPh sb="106" eb="108">
      <t>キュウヨ</t>
    </rPh>
    <rPh sb="108" eb="109">
      <t>ヒ</t>
    </rPh>
    <rPh sb="109" eb="110">
      <t>オヨ</t>
    </rPh>
    <rPh sb="111" eb="113">
      <t>ケイヒ</t>
    </rPh>
    <rPh sb="114" eb="116">
      <t>ゾウカ</t>
    </rPh>
    <rPh sb="123" eb="126">
      <t>ゼンネンド</t>
    </rPh>
    <rPh sb="132" eb="134">
      <t>テイカ</t>
    </rPh>
    <rPh sb="137" eb="139">
      <t>ビョウショウ</t>
    </rPh>
    <rPh sb="139" eb="142">
      <t>リヨウリツ</t>
    </rPh>
    <rPh sb="148" eb="150">
      <t>カイフク</t>
    </rPh>
    <rPh sb="150" eb="151">
      <t>キ</t>
    </rPh>
    <rPh sb="160" eb="162">
      <t>ビョウトウ</t>
    </rPh>
    <rPh sb="163" eb="165">
      <t>カンジャ</t>
    </rPh>
    <rPh sb="165" eb="166">
      <t>スウ</t>
    </rPh>
    <rPh sb="167" eb="169">
      <t>ゾウカ</t>
    </rPh>
    <rPh sb="171" eb="174">
      <t>ゼンネンド</t>
    </rPh>
    <rPh sb="180" eb="182">
      <t>ジョウショウ</t>
    </rPh>
    <rPh sb="185" eb="187">
      <t>ヒキツヅ</t>
    </rPh>
    <rPh sb="194" eb="196">
      <t>ジュウジツ</t>
    </rPh>
    <rPh sb="199" eb="201">
      <t>ウケイレ</t>
    </rPh>
    <rPh sb="201" eb="203">
      <t>タイセイ</t>
    </rPh>
    <rPh sb="204" eb="206">
      <t>セイビ</t>
    </rPh>
    <rPh sb="207" eb="209">
      <t>キュウキュウ</t>
    </rPh>
    <rPh sb="209" eb="211">
      <t>ハンソウ</t>
    </rPh>
    <rPh sb="211" eb="213">
      <t>ジュヨウ</t>
    </rPh>
    <rPh sb="213" eb="214">
      <t>リツ</t>
    </rPh>
    <rPh sb="215" eb="217">
      <t>キョウカ</t>
    </rPh>
    <rPh sb="218" eb="220">
      <t>チイキ</t>
    </rPh>
    <rPh sb="220" eb="222">
      <t>イリョウ</t>
    </rPh>
    <rPh sb="222" eb="224">
      <t>キカン</t>
    </rPh>
    <rPh sb="226" eb="228">
      <t>レンケイ</t>
    </rPh>
    <rPh sb="228" eb="230">
      <t>キョウカ</t>
    </rPh>
    <rPh sb="230" eb="231">
      <t>トウ</t>
    </rPh>
    <rPh sb="232" eb="234">
      <t>スイシン</t>
    </rPh>
    <rPh sb="236" eb="238">
      <t>ケンゼン</t>
    </rPh>
    <rPh sb="238" eb="240">
      <t>ケイエイ</t>
    </rPh>
    <rPh sb="241" eb="242">
      <t>ツト</t>
    </rPh>
    <phoneticPr fontId="5"/>
  </si>
  <si>
    <t>　資産の老朽化の状況については、平成11、12年度に取得した病院本館建物の減価償却が進展し、有形固定資産全体の償却率は年々増加しているものの、類似団体との平均値からは大幅な乖離は無い。
　今後も経営状況を鑑みながら、山城南医療圏の医療需要に対して、地域に必要な医療機能を確保し、政策医療や良質な医療を安定的かつ継続的に提供するために、有形固定資産の適切な更新・整備を図る。</t>
    <rPh sb="4" eb="7">
      <t>ロウキュウカ</t>
    </rPh>
    <rPh sb="8" eb="10">
      <t>ジョウキョウ</t>
    </rPh>
    <rPh sb="16" eb="18">
      <t>ヘイセイ</t>
    </rPh>
    <rPh sb="23" eb="25">
      <t>ネンド</t>
    </rPh>
    <rPh sb="26" eb="28">
      <t>シュトク</t>
    </rPh>
    <rPh sb="30" eb="32">
      <t>ビョウイン</t>
    </rPh>
    <rPh sb="32" eb="34">
      <t>ホンカン</t>
    </rPh>
    <rPh sb="34" eb="36">
      <t>タテモノ</t>
    </rPh>
    <rPh sb="37" eb="39">
      <t>ゲンカ</t>
    </rPh>
    <rPh sb="39" eb="41">
      <t>ショウキャク</t>
    </rPh>
    <rPh sb="42" eb="44">
      <t>シンテン</t>
    </rPh>
    <rPh sb="46" eb="48">
      <t>ユウケイ</t>
    </rPh>
    <rPh sb="48" eb="50">
      <t>コテイ</t>
    </rPh>
    <rPh sb="50" eb="52">
      <t>シサン</t>
    </rPh>
    <rPh sb="52" eb="54">
      <t>ゼンタイ</t>
    </rPh>
    <rPh sb="55" eb="58">
      <t>ショウキャクリツ</t>
    </rPh>
    <rPh sb="59" eb="63">
      <t>ネンネンゾウカ</t>
    </rPh>
    <phoneticPr fontId="5"/>
  </si>
  <si>
    <t>　経営状況は、コロナ後、受療行動の変化に伴う患者数の伸び悩み、各種補助金の廃止や減額、人件費、委託費及び社会情勢の変化に起因する光熱費、食材料費、診療材料費等の物価高騰により、費用の急激な増加に医業収益が追いつかず、急速に悪化している。この危機的状況の改善を図るべく、公立病院経営強化プランを見直し（第五次経営計画第2次改訂版）、紹介・救急受入・広報活動等の更なる強化、適切なマンパワーの充実、経費削減、効率的な病床運用や稼働率の向上等に努め、引続き、持続可能な病院経営を確保する。
　</t>
    <rPh sb="1" eb="3">
      <t>ケイエイ</t>
    </rPh>
    <rPh sb="3" eb="5">
      <t>ジョウキョウ</t>
    </rPh>
    <rPh sb="10" eb="11">
      <t>ゴ</t>
    </rPh>
    <rPh sb="14" eb="16">
      <t>コウドウ</t>
    </rPh>
    <rPh sb="17" eb="19">
      <t>ヘンカ</t>
    </rPh>
    <rPh sb="20" eb="21">
      <t>トモナ</t>
    </rPh>
    <rPh sb="22" eb="24">
      <t>カンジャ</t>
    </rPh>
    <rPh sb="24" eb="25">
      <t>スウ</t>
    </rPh>
    <rPh sb="26" eb="27">
      <t>ノ</t>
    </rPh>
    <rPh sb="28" eb="29">
      <t>ナヤ</t>
    </rPh>
    <rPh sb="31" eb="33">
      <t>カクシュ</t>
    </rPh>
    <rPh sb="33" eb="36">
      <t>ホジョキン</t>
    </rPh>
    <rPh sb="37" eb="39">
      <t>ハイシ</t>
    </rPh>
    <rPh sb="40" eb="42">
      <t>ゲンガク</t>
    </rPh>
    <rPh sb="47" eb="49">
      <t>イタク</t>
    </rPh>
    <rPh sb="49" eb="50">
      <t>ヒ</t>
    </rPh>
    <rPh sb="50" eb="51">
      <t>オヨ</t>
    </rPh>
    <rPh sb="52" eb="54">
      <t>シャカイ</t>
    </rPh>
    <rPh sb="54" eb="56">
      <t>ジョウセイ</t>
    </rPh>
    <rPh sb="57" eb="59">
      <t>ヘンカ</t>
    </rPh>
    <rPh sb="60" eb="61">
      <t>オ</t>
    </rPh>
    <rPh sb="61" eb="62">
      <t>イン</t>
    </rPh>
    <rPh sb="64" eb="67">
      <t>コウネツヒ</t>
    </rPh>
    <rPh sb="78" eb="79">
      <t>トウ</t>
    </rPh>
    <rPh sb="88" eb="90">
      <t>ヒヨウ</t>
    </rPh>
    <rPh sb="91" eb="93">
      <t>キュウゲキ</t>
    </rPh>
    <rPh sb="94" eb="96">
      <t>ゾウカ</t>
    </rPh>
    <rPh sb="97" eb="99">
      <t>イギョウ</t>
    </rPh>
    <rPh sb="99" eb="101">
      <t>シュウエキ</t>
    </rPh>
    <rPh sb="102" eb="103">
      <t>オ</t>
    </rPh>
    <rPh sb="108" eb="110">
      <t>キュウソク</t>
    </rPh>
    <rPh sb="111" eb="113">
      <t>アッカ</t>
    </rPh>
    <rPh sb="120" eb="123">
      <t>キキテキ</t>
    </rPh>
    <rPh sb="123" eb="125">
      <t>ジョウキョウ</t>
    </rPh>
    <rPh sb="126" eb="128">
      <t>カイゼン</t>
    </rPh>
    <rPh sb="129" eb="130">
      <t>ハカ</t>
    </rPh>
    <rPh sb="134" eb="136">
      <t>コウリツ</t>
    </rPh>
    <rPh sb="136" eb="138">
      <t>ビョウイン</t>
    </rPh>
    <rPh sb="138" eb="140">
      <t>ケイエイ</t>
    </rPh>
    <rPh sb="140" eb="142">
      <t>キョウカ</t>
    </rPh>
    <rPh sb="146" eb="148">
      <t>ミナオ</t>
    </rPh>
    <rPh sb="150" eb="151">
      <t>ダイ</t>
    </rPh>
    <rPh sb="151" eb="153">
      <t>ゴジ</t>
    </rPh>
    <rPh sb="153" eb="155">
      <t>ケイエイ</t>
    </rPh>
    <rPh sb="155" eb="157">
      <t>ケイカク</t>
    </rPh>
    <rPh sb="157" eb="158">
      <t>ダイ</t>
    </rPh>
    <rPh sb="159" eb="160">
      <t>ジ</t>
    </rPh>
    <rPh sb="160" eb="162">
      <t>カイテイ</t>
    </rPh>
    <rPh sb="162" eb="163">
      <t>バン</t>
    </rPh>
    <rPh sb="185" eb="187">
      <t>テキセツ</t>
    </rPh>
    <rPh sb="194" eb="196">
      <t>ジュウジツ</t>
    </rPh>
    <rPh sb="197" eb="199">
      <t>ケイヒ</t>
    </rPh>
    <rPh sb="199" eb="201">
      <t>サクゲン</t>
    </rPh>
    <rPh sb="202" eb="205">
      <t>コウリツテキ</t>
    </rPh>
    <rPh sb="206" eb="207">
      <t>ビョウ</t>
    </rPh>
    <rPh sb="207" eb="208">
      <t>ユカ</t>
    </rPh>
    <rPh sb="208" eb="210">
      <t>ウンヨウ</t>
    </rPh>
    <rPh sb="211" eb="213">
      <t>カドウ</t>
    </rPh>
    <rPh sb="213" eb="214">
      <t>リツ</t>
    </rPh>
    <rPh sb="215" eb="217">
      <t>コウジョウ</t>
    </rPh>
    <rPh sb="217" eb="218">
      <t>トウ</t>
    </rPh>
    <rPh sb="219" eb="220">
      <t>ツト</t>
    </rPh>
    <rPh sb="222" eb="224">
      <t>ヒキツヅ</t>
    </rPh>
    <rPh sb="226" eb="228">
      <t>ジゾク</t>
    </rPh>
    <rPh sb="228" eb="230">
      <t>カノウ</t>
    </rPh>
    <rPh sb="231" eb="233">
      <t>ビョウイン</t>
    </rPh>
    <rPh sb="233" eb="235">
      <t>ケイエイ</t>
    </rPh>
    <rPh sb="236" eb="238">
      <t>カクホ</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</si>
</sst>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66.3</c:v>
                </c:pt>
                <c:pt idx="1">
                  <c:v>67.599999999999994</c:v>
                </c:pt>
                <c:pt idx="2">
                  <c:v>69.900000000000006</c:v>
                </c:pt>
                <c:pt idx="3">
                  <c:v>66.099999999999994</c:v>
                </c:pt>
                <c:pt idx="4">
                  <c:v>68.400000000000006</c:v>
                </c:pt>
              </c:numCache>
            </c:numRef>
          </c:val>
          <c:extLst xmlns:c16r2="http://schemas.microsoft.com/office/drawing/2015/06/chart">
            <c:ext xmlns:c16="http://schemas.microsoft.com/office/drawing/2014/chart" uri="{C3380CC4-5D6E-409C-BE32-E72D297353CC}">
              <c16:uniqueId val="{00000000-C241-4E80-AAC3-A1D3A98E1EA0}"/>
            </c:ext>
          </c:extLst>
        </c:ser>
        <c:dLbls>
          <c:showLegendKey val="0"/>
          <c:showVal val="0"/>
          <c:showCatName val="0"/>
          <c:showSerName val="0"/>
          <c:showPercent val="0"/>
          <c:showBubbleSize val="0"/>
        </c:dLbls>
        <c:gapWidth val="150"/>
        <c:axId val="97511296"/>
        <c:axId val="9778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xmlns:c16r2="http://schemas.microsoft.com/office/drawing/2015/06/chart">
            <c:ext xmlns:c16="http://schemas.microsoft.com/office/drawing/2014/chart" uri="{C3380CC4-5D6E-409C-BE32-E72D297353CC}">
              <c16:uniqueId val="{00000001-C241-4E80-AAC3-A1D3A98E1EA0}"/>
            </c:ext>
          </c:extLst>
        </c:ser>
        <c:dLbls>
          <c:showLegendKey val="0"/>
          <c:showVal val="0"/>
          <c:showCatName val="0"/>
          <c:showSerName val="0"/>
          <c:showPercent val="0"/>
          <c:showBubbleSize val="0"/>
        </c:dLbls>
        <c:marker val="1"/>
        <c:smooth val="0"/>
        <c:axId val="97511296"/>
        <c:axId val="97783808"/>
      </c:lineChart>
      <c:catAx>
        <c:axId val="97511296"/>
        <c:scaling>
          <c:orientation val="minMax"/>
        </c:scaling>
        <c:delete val="1"/>
        <c:axPos val="b"/>
        <c:numFmt formatCode="General" sourceLinked="1"/>
        <c:majorTickMark val="none"/>
        <c:minorTickMark val="none"/>
        <c:tickLblPos val="none"/>
        <c:crossAx val="97783808"/>
        <c:crosses val="autoZero"/>
        <c:auto val="1"/>
        <c:lblAlgn val="ctr"/>
        <c:lblOffset val="100"/>
        <c:noMultiLvlLbl val="1"/>
      </c:catAx>
      <c:valAx>
        <c:axId val="9778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1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17988</c:v>
                </c:pt>
                <c:pt idx="1">
                  <c:v>18744</c:v>
                </c:pt>
                <c:pt idx="2">
                  <c:v>18354</c:v>
                </c:pt>
                <c:pt idx="3">
                  <c:v>19166</c:v>
                </c:pt>
                <c:pt idx="4">
                  <c:v>19016</c:v>
                </c:pt>
              </c:numCache>
            </c:numRef>
          </c:val>
          <c:extLst xmlns:c16r2="http://schemas.microsoft.com/office/drawing/2015/06/chart">
            <c:ext xmlns:c16="http://schemas.microsoft.com/office/drawing/2014/chart" uri="{C3380CC4-5D6E-409C-BE32-E72D297353CC}">
              <c16:uniqueId val="{00000000-3919-4DD8-96B5-CF7AB08308A9}"/>
            </c:ext>
          </c:extLst>
        </c:ser>
        <c:dLbls>
          <c:showLegendKey val="0"/>
          <c:showVal val="0"/>
          <c:showCatName val="0"/>
          <c:showSerName val="0"/>
          <c:showPercent val="0"/>
          <c:showBubbleSize val="0"/>
        </c:dLbls>
        <c:gapWidth val="150"/>
        <c:axId val="107104896"/>
        <c:axId val="10711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xmlns:c16r2="http://schemas.microsoft.com/office/drawing/2015/06/chart">
            <c:ext xmlns:c16="http://schemas.microsoft.com/office/drawing/2014/chart" uri="{C3380CC4-5D6E-409C-BE32-E72D297353CC}">
              <c16:uniqueId val="{00000001-3919-4DD8-96B5-CF7AB08308A9}"/>
            </c:ext>
          </c:extLst>
        </c:ser>
        <c:dLbls>
          <c:showLegendKey val="0"/>
          <c:showVal val="0"/>
          <c:showCatName val="0"/>
          <c:showSerName val="0"/>
          <c:showPercent val="0"/>
          <c:showBubbleSize val="0"/>
        </c:dLbls>
        <c:marker val="1"/>
        <c:smooth val="0"/>
        <c:axId val="107104896"/>
        <c:axId val="107119360"/>
      </c:lineChart>
      <c:catAx>
        <c:axId val="107104896"/>
        <c:scaling>
          <c:orientation val="minMax"/>
        </c:scaling>
        <c:delete val="1"/>
        <c:axPos val="b"/>
        <c:numFmt formatCode="General" sourceLinked="1"/>
        <c:majorTickMark val="none"/>
        <c:minorTickMark val="none"/>
        <c:tickLblPos val="none"/>
        <c:crossAx val="107119360"/>
        <c:crosses val="autoZero"/>
        <c:auto val="1"/>
        <c:lblAlgn val="ctr"/>
        <c:lblOffset val="100"/>
        <c:noMultiLvlLbl val="1"/>
      </c:catAx>
      <c:valAx>
        <c:axId val="107119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10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54388</c:v>
                </c:pt>
                <c:pt idx="1">
                  <c:v>55903</c:v>
                </c:pt>
                <c:pt idx="2">
                  <c:v>59748</c:v>
                </c:pt>
                <c:pt idx="3">
                  <c:v>57456</c:v>
                </c:pt>
                <c:pt idx="4">
                  <c:v>55970</c:v>
                </c:pt>
              </c:numCache>
            </c:numRef>
          </c:val>
          <c:extLst xmlns:c16r2="http://schemas.microsoft.com/office/drawing/2015/06/chart">
            <c:ext xmlns:c16="http://schemas.microsoft.com/office/drawing/2014/chart" uri="{C3380CC4-5D6E-409C-BE32-E72D297353CC}">
              <c16:uniqueId val="{00000000-1116-4296-869C-3DC37016805A}"/>
            </c:ext>
          </c:extLst>
        </c:ser>
        <c:dLbls>
          <c:showLegendKey val="0"/>
          <c:showVal val="0"/>
          <c:showCatName val="0"/>
          <c:showSerName val="0"/>
          <c:showPercent val="0"/>
          <c:showBubbleSize val="0"/>
        </c:dLbls>
        <c:gapWidth val="150"/>
        <c:axId val="107161856"/>
        <c:axId val="10716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xmlns:c16r2="http://schemas.microsoft.com/office/drawing/2015/06/chart">
            <c:ext xmlns:c16="http://schemas.microsoft.com/office/drawing/2014/chart" uri="{C3380CC4-5D6E-409C-BE32-E72D297353CC}">
              <c16:uniqueId val="{00000001-1116-4296-869C-3DC37016805A}"/>
            </c:ext>
          </c:extLst>
        </c:ser>
        <c:dLbls>
          <c:showLegendKey val="0"/>
          <c:showVal val="0"/>
          <c:showCatName val="0"/>
          <c:showSerName val="0"/>
          <c:showPercent val="0"/>
          <c:showBubbleSize val="0"/>
        </c:dLbls>
        <c:marker val="1"/>
        <c:smooth val="0"/>
        <c:axId val="107161856"/>
        <c:axId val="107164032"/>
      </c:lineChart>
      <c:catAx>
        <c:axId val="107161856"/>
        <c:scaling>
          <c:orientation val="minMax"/>
        </c:scaling>
        <c:delete val="1"/>
        <c:axPos val="b"/>
        <c:numFmt formatCode="General" sourceLinked="1"/>
        <c:majorTickMark val="none"/>
        <c:minorTickMark val="none"/>
        <c:tickLblPos val="none"/>
        <c:crossAx val="107164032"/>
        <c:crosses val="autoZero"/>
        <c:auto val="1"/>
        <c:lblAlgn val="ctr"/>
        <c:lblOffset val="100"/>
        <c:noMultiLvlLbl val="1"/>
      </c:catAx>
      <c:valAx>
        <c:axId val="1071640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16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10.3</c:v>
                </c:pt>
                <c:pt idx="1">
                  <c:v>4.8</c:v>
                </c:pt>
                <c:pt idx="2">
                  <c:v>0</c:v>
                </c:pt>
                <c:pt idx="3">
                  <c:v>2.9</c:v>
                </c:pt>
                <c:pt idx="4">
                  <c:v>11.1</c:v>
                </c:pt>
              </c:numCache>
            </c:numRef>
          </c:val>
          <c:extLst xmlns:c16r2="http://schemas.microsoft.com/office/drawing/2015/06/chart">
            <c:ext xmlns:c16="http://schemas.microsoft.com/office/drawing/2014/chart" uri="{C3380CC4-5D6E-409C-BE32-E72D297353CC}">
              <c16:uniqueId val="{00000000-DAB0-43D9-B216-E66514059EBC}"/>
            </c:ext>
          </c:extLst>
        </c:ser>
        <c:dLbls>
          <c:showLegendKey val="0"/>
          <c:showVal val="0"/>
          <c:showCatName val="0"/>
          <c:showSerName val="0"/>
          <c:showPercent val="0"/>
          <c:showBubbleSize val="0"/>
        </c:dLbls>
        <c:gapWidth val="150"/>
        <c:axId val="107214720"/>
        <c:axId val="1072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xmlns:c16r2="http://schemas.microsoft.com/office/drawing/2015/06/chart">
            <c:ext xmlns:c16="http://schemas.microsoft.com/office/drawing/2014/chart" uri="{C3380CC4-5D6E-409C-BE32-E72D297353CC}">
              <c16:uniqueId val="{00000001-DAB0-43D9-B216-E66514059EBC}"/>
            </c:ext>
          </c:extLst>
        </c:ser>
        <c:dLbls>
          <c:showLegendKey val="0"/>
          <c:showVal val="0"/>
          <c:showCatName val="0"/>
          <c:showSerName val="0"/>
          <c:showPercent val="0"/>
          <c:showBubbleSize val="0"/>
        </c:dLbls>
        <c:marker val="1"/>
        <c:smooth val="0"/>
        <c:axId val="107214720"/>
        <c:axId val="107229184"/>
      </c:lineChart>
      <c:catAx>
        <c:axId val="107214720"/>
        <c:scaling>
          <c:orientation val="minMax"/>
        </c:scaling>
        <c:delete val="1"/>
        <c:axPos val="b"/>
        <c:numFmt formatCode="General" sourceLinked="1"/>
        <c:majorTickMark val="none"/>
        <c:minorTickMark val="none"/>
        <c:tickLblPos val="none"/>
        <c:crossAx val="107229184"/>
        <c:crosses val="autoZero"/>
        <c:auto val="1"/>
        <c:lblAlgn val="ctr"/>
        <c:lblOffset val="100"/>
        <c:noMultiLvlLbl val="1"/>
      </c:catAx>
      <c:valAx>
        <c:axId val="107229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214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91.2</c:v>
                </c:pt>
                <c:pt idx="1">
                  <c:v>93</c:v>
                </c:pt>
                <c:pt idx="2">
                  <c:v>93.2</c:v>
                </c:pt>
                <c:pt idx="3">
                  <c:v>91.5</c:v>
                </c:pt>
                <c:pt idx="4">
                  <c:v>89.5</c:v>
                </c:pt>
              </c:numCache>
            </c:numRef>
          </c:val>
          <c:extLst xmlns:c16r2="http://schemas.microsoft.com/office/drawing/2015/06/chart">
            <c:ext xmlns:c16="http://schemas.microsoft.com/office/drawing/2014/chart" uri="{C3380CC4-5D6E-409C-BE32-E72D297353CC}">
              <c16:uniqueId val="{00000000-E65A-41C7-BC84-E53F744DCBE8}"/>
            </c:ext>
          </c:extLst>
        </c:ser>
        <c:dLbls>
          <c:showLegendKey val="0"/>
          <c:showVal val="0"/>
          <c:showCatName val="0"/>
          <c:showSerName val="0"/>
          <c:showPercent val="0"/>
          <c:showBubbleSize val="0"/>
        </c:dLbls>
        <c:gapWidth val="150"/>
        <c:axId val="99800960"/>
        <c:axId val="10662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xmlns:c16r2="http://schemas.microsoft.com/office/drawing/2015/06/chart">
            <c:ext xmlns:c16="http://schemas.microsoft.com/office/drawing/2014/chart" uri="{C3380CC4-5D6E-409C-BE32-E72D297353CC}">
              <c16:uniqueId val="{00000001-E65A-41C7-BC84-E53F744DCBE8}"/>
            </c:ext>
          </c:extLst>
        </c:ser>
        <c:dLbls>
          <c:showLegendKey val="0"/>
          <c:showVal val="0"/>
          <c:showCatName val="0"/>
          <c:showSerName val="0"/>
          <c:showPercent val="0"/>
          <c:showBubbleSize val="0"/>
        </c:dLbls>
        <c:marker val="1"/>
        <c:smooth val="0"/>
        <c:axId val="99800960"/>
        <c:axId val="106627072"/>
      </c:lineChart>
      <c:catAx>
        <c:axId val="99800960"/>
        <c:scaling>
          <c:orientation val="minMax"/>
        </c:scaling>
        <c:delete val="1"/>
        <c:axPos val="b"/>
        <c:numFmt formatCode="General" sourceLinked="1"/>
        <c:majorTickMark val="none"/>
        <c:minorTickMark val="none"/>
        <c:tickLblPos val="none"/>
        <c:crossAx val="106627072"/>
        <c:crosses val="autoZero"/>
        <c:auto val="1"/>
        <c:lblAlgn val="ctr"/>
        <c:lblOffset val="100"/>
        <c:noMultiLvlLbl val="1"/>
      </c:catAx>
      <c:valAx>
        <c:axId val="10662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9800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91.9</c:v>
                </c:pt>
                <c:pt idx="1">
                  <c:v>93.7</c:v>
                </c:pt>
                <c:pt idx="2">
                  <c:v>93.8</c:v>
                </c:pt>
                <c:pt idx="3">
                  <c:v>92.1</c:v>
                </c:pt>
                <c:pt idx="4">
                  <c:v>90.1</c:v>
                </c:pt>
              </c:numCache>
            </c:numRef>
          </c:val>
          <c:extLst xmlns:c16r2="http://schemas.microsoft.com/office/drawing/2015/06/chart">
            <c:ext xmlns:c16="http://schemas.microsoft.com/office/drawing/2014/chart" uri="{C3380CC4-5D6E-409C-BE32-E72D297353CC}">
              <c16:uniqueId val="{00000000-169E-4671-9F92-61EF9A9B3668}"/>
            </c:ext>
          </c:extLst>
        </c:ser>
        <c:dLbls>
          <c:showLegendKey val="0"/>
          <c:showVal val="0"/>
          <c:showCatName val="0"/>
          <c:showSerName val="0"/>
          <c:showPercent val="0"/>
          <c:showBubbleSize val="0"/>
        </c:dLbls>
        <c:gapWidth val="150"/>
        <c:axId val="106665472"/>
        <c:axId val="106667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xmlns:c16r2="http://schemas.microsoft.com/office/drawing/2015/06/chart">
            <c:ext xmlns:c16="http://schemas.microsoft.com/office/drawing/2014/chart" uri="{C3380CC4-5D6E-409C-BE32-E72D297353CC}">
              <c16:uniqueId val="{00000001-169E-4671-9F92-61EF9A9B3668}"/>
            </c:ext>
          </c:extLst>
        </c:ser>
        <c:dLbls>
          <c:showLegendKey val="0"/>
          <c:showVal val="0"/>
          <c:showCatName val="0"/>
          <c:showSerName val="0"/>
          <c:showPercent val="0"/>
          <c:showBubbleSize val="0"/>
        </c:dLbls>
        <c:marker val="1"/>
        <c:smooth val="0"/>
        <c:axId val="106665472"/>
        <c:axId val="106667392"/>
      </c:lineChart>
      <c:catAx>
        <c:axId val="106665472"/>
        <c:scaling>
          <c:orientation val="minMax"/>
        </c:scaling>
        <c:delete val="1"/>
        <c:axPos val="b"/>
        <c:numFmt formatCode="General" sourceLinked="1"/>
        <c:majorTickMark val="none"/>
        <c:minorTickMark val="none"/>
        <c:tickLblPos val="none"/>
        <c:crossAx val="106667392"/>
        <c:crosses val="autoZero"/>
        <c:auto val="1"/>
        <c:lblAlgn val="ctr"/>
        <c:lblOffset val="100"/>
        <c:noMultiLvlLbl val="1"/>
      </c:catAx>
      <c:valAx>
        <c:axId val="106667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665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c:v>
                </c:pt>
                <c:pt idx="1">
                  <c:v>104.9</c:v>
                </c:pt>
                <c:pt idx="2">
                  <c:v>105.3</c:v>
                </c:pt>
                <c:pt idx="3">
                  <c:v>98.4</c:v>
                </c:pt>
                <c:pt idx="4">
                  <c:v>93.8</c:v>
                </c:pt>
              </c:numCache>
            </c:numRef>
          </c:val>
          <c:extLst xmlns:c16r2="http://schemas.microsoft.com/office/drawing/2015/06/chart">
            <c:ext xmlns:c16="http://schemas.microsoft.com/office/drawing/2014/chart" uri="{C3380CC4-5D6E-409C-BE32-E72D297353CC}">
              <c16:uniqueId val="{00000000-ECC3-433D-9C02-DE1137EA0C62}"/>
            </c:ext>
          </c:extLst>
        </c:ser>
        <c:dLbls>
          <c:showLegendKey val="0"/>
          <c:showVal val="0"/>
          <c:showCatName val="0"/>
          <c:showSerName val="0"/>
          <c:showPercent val="0"/>
          <c:showBubbleSize val="0"/>
        </c:dLbls>
        <c:gapWidth val="150"/>
        <c:axId val="106710144"/>
        <c:axId val="10671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xmlns:c16r2="http://schemas.microsoft.com/office/drawing/2015/06/chart">
            <c:ext xmlns:c16="http://schemas.microsoft.com/office/drawing/2014/chart" uri="{C3380CC4-5D6E-409C-BE32-E72D297353CC}">
              <c16:uniqueId val="{00000001-ECC3-433D-9C02-DE1137EA0C62}"/>
            </c:ext>
          </c:extLst>
        </c:ser>
        <c:dLbls>
          <c:showLegendKey val="0"/>
          <c:showVal val="0"/>
          <c:showCatName val="0"/>
          <c:showSerName val="0"/>
          <c:showPercent val="0"/>
          <c:showBubbleSize val="0"/>
        </c:dLbls>
        <c:marker val="1"/>
        <c:smooth val="0"/>
        <c:axId val="106710144"/>
        <c:axId val="106712064"/>
      </c:lineChart>
      <c:catAx>
        <c:axId val="106710144"/>
        <c:scaling>
          <c:orientation val="minMax"/>
        </c:scaling>
        <c:delete val="1"/>
        <c:axPos val="b"/>
        <c:numFmt formatCode="General" sourceLinked="1"/>
        <c:majorTickMark val="none"/>
        <c:minorTickMark val="none"/>
        <c:tickLblPos val="none"/>
        <c:crossAx val="106712064"/>
        <c:crosses val="autoZero"/>
        <c:auto val="1"/>
        <c:lblAlgn val="ctr"/>
        <c:lblOffset val="100"/>
        <c:noMultiLvlLbl val="1"/>
      </c:catAx>
      <c:valAx>
        <c:axId val="106712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06710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c:v>
                </c:pt>
                <c:pt idx="1">
                  <c:v>52.8</c:v>
                </c:pt>
                <c:pt idx="2">
                  <c:v>53.4</c:v>
                </c:pt>
                <c:pt idx="3">
                  <c:v>56</c:v>
                </c:pt>
                <c:pt idx="4">
                  <c:v>58.1</c:v>
                </c:pt>
              </c:numCache>
            </c:numRef>
          </c:val>
          <c:extLst xmlns:c16r2="http://schemas.microsoft.com/office/drawing/2015/06/chart">
            <c:ext xmlns:c16="http://schemas.microsoft.com/office/drawing/2014/chart" uri="{C3380CC4-5D6E-409C-BE32-E72D297353CC}">
              <c16:uniqueId val="{00000000-195B-452D-A59C-E5A0F30AB9DD}"/>
            </c:ext>
          </c:extLst>
        </c:ser>
        <c:dLbls>
          <c:showLegendKey val="0"/>
          <c:showVal val="0"/>
          <c:showCatName val="0"/>
          <c:showSerName val="0"/>
          <c:showPercent val="0"/>
          <c:showBubbleSize val="0"/>
        </c:dLbls>
        <c:gapWidth val="150"/>
        <c:axId val="106763008"/>
        <c:axId val="10676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xmlns:c16r2="http://schemas.microsoft.com/office/drawing/2015/06/chart">
            <c:ext xmlns:c16="http://schemas.microsoft.com/office/drawing/2014/chart" uri="{C3380CC4-5D6E-409C-BE32-E72D297353CC}">
              <c16:uniqueId val="{00000001-195B-452D-A59C-E5A0F30AB9DD}"/>
            </c:ext>
          </c:extLst>
        </c:ser>
        <c:dLbls>
          <c:showLegendKey val="0"/>
          <c:showVal val="0"/>
          <c:showCatName val="0"/>
          <c:showSerName val="0"/>
          <c:showPercent val="0"/>
          <c:showBubbleSize val="0"/>
        </c:dLbls>
        <c:marker val="1"/>
        <c:smooth val="0"/>
        <c:axId val="106763008"/>
        <c:axId val="106764928"/>
      </c:lineChart>
      <c:catAx>
        <c:axId val="106763008"/>
        <c:scaling>
          <c:orientation val="minMax"/>
        </c:scaling>
        <c:delete val="1"/>
        <c:axPos val="b"/>
        <c:numFmt formatCode="General" sourceLinked="1"/>
        <c:majorTickMark val="none"/>
        <c:minorTickMark val="none"/>
        <c:tickLblPos val="none"/>
        <c:crossAx val="106764928"/>
        <c:crosses val="autoZero"/>
        <c:auto val="1"/>
        <c:lblAlgn val="ctr"/>
        <c:lblOffset val="100"/>
        <c:noMultiLvlLbl val="1"/>
      </c:catAx>
      <c:valAx>
        <c:axId val="10676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76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60.1</c:v>
                </c:pt>
                <c:pt idx="1">
                  <c:v>65.5</c:v>
                </c:pt>
                <c:pt idx="2">
                  <c:v>64.5</c:v>
                </c:pt>
                <c:pt idx="3">
                  <c:v>68.099999999999994</c:v>
                </c:pt>
                <c:pt idx="4">
                  <c:v>68.099999999999994</c:v>
                </c:pt>
              </c:numCache>
            </c:numRef>
          </c:val>
          <c:extLst xmlns:c16r2="http://schemas.microsoft.com/office/drawing/2015/06/chart">
            <c:ext xmlns:c16="http://schemas.microsoft.com/office/drawing/2014/chart" uri="{C3380CC4-5D6E-409C-BE32-E72D297353CC}">
              <c16:uniqueId val="{00000000-B3A8-4DF6-A4A8-F19486B015A2}"/>
            </c:ext>
          </c:extLst>
        </c:ser>
        <c:dLbls>
          <c:showLegendKey val="0"/>
          <c:showVal val="0"/>
          <c:showCatName val="0"/>
          <c:showSerName val="0"/>
          <c:showPercent val="0"/>
          <c:showBubbleSize val="0"/>
        </c:dLbls>
        <c:gapWidth val="150"/>
        <c:axId val="106803968"/>
        <c:axId val="1068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xmlns:c16r2="http://schemas.microsoft.com/office/drawing/2015/06/chart">
            <c:ext xmlns:c16="http://schemas.microsoft.com/office/drawing/2014/chart" uri="{C3380CC4-5D6E-409C-BE32-E72D297353CC}">
              <c16:uniqueId val="{00000001-B3A8-4DF6-A4A8-F19486B015A2}"/>
            </c:ext>
          </c:extLst>
        </c:ser>
        <c:dLbls>
          <c:showLegendKey val="0"/>
          <c:showVal val="0"/>
          <c:showCatName val="0"/>
          <c:showSerName val="0"/>
          <c:showPercent val="0"/>
          <c:showBubbleSize val="0"/>
        </c:dLbls>
        <c:marker val="1"/>
        <c:smooth val="0"/>
        <c:axId val="106803968"/>
        <c:axId val="106805888"/>
      </c:lineChart>
      <c:catAx>
        <c:axId val="106803968"/>
        <c:scaling>
          <c:orientation val="minMax"/>
        </c:scaling>
        <c:delete val="1"/>
        <c:axPos val="b"/>
        <c:numFmt formatCode="General" sourceLinked="1"/>
        <c:majorTickMark val="none"/>
        <c:minorTickMark val="none"/>
        <c:tickLblPos val="none"/>
        <c:crossAx val="106805888"/>
        <c:crosses val="autoZero"/>
        <c:auto val="1"/>
        <c:lblAlgn val="ctr"/>
        <c:lblOffset val="100"/>
        <c:noMultiLvlLbl val="1"/>
      </c:catAx>
      <c:valAx>
        <c:axId val="106805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803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40713595</c:v>
                </c:pt>
                <c:pt idx="1">
                  <c:v>40954093</c:v>
                </c:pt>
                <c:pt idx="2">
                  <c:v>42475034</c:v>
                </c:pt>
                <c:pt idx="3">
                  <c:v>38854008</c:v>
                </c:pt>
                <c:pt idx="4">
                  <c:v>39528876</c:v>
                </c:pt>
              </c:numCache>
            </c:numRef>
          </c:val>
          <c:extLst xmlns:c16r2="http://schemas.microsoft.com/office/drawing/2015/06/chart">
            <c:ext xmlns:c16="http://schemas.microsoft.com/office/drawing/2014/chart" uri="{C3380CC4-5D6E-409C-BE32-E72D297353CC}">
              <c16:uniqueId val="{00000000-2110-4F75-BE41-01C9D0459D24}"/>
            </c:ext>
          </c:extLst>
        </c:ser>
        <c:dLbls>
          <c:showLegendKey val="0"/>
          <c:showVal val="0"/>
          <c:showCatName val="0"/>
          <c:showSerName val="0"/>
          <c:showPercent val="0"/>
          <c:showBubbleSize val="0"/>
        </c:dLbls>
        <c:gapWidth val="150"/>
        <c:axId val="106848640"/>
        <c:axId val="106850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xmlns:c16r2="http://schemas.microsoft.com/office/drawing/2015/06/chart">
            <c:ext xmlns:c16="http://schemas.microsoft.com/office/drawing/2014/chart" uri="{C3380CC4-5D6E-409C-BE32-E72D297353CC}">
              <c16:uniqueId val="{00000001-2110-4F75-BE41-01C9D0459D24}"/>
            </c:ext>
          </c:extLst>
        </c:ser>
        <c:dLbls>
          <c:showLegendKey val="0"/>
          <c:showVal val="0"/>
          <c:showCatName val="0"/>
          <c:showSerName val="0"/>
          <c:showPercent val="0"/>
          <c:showBubbleSize val="0"/>
        </c:dLbls>
        <c:marker val="1"/>
        <c:smooth val="0"/>
        <c:axId val="106848640"/>
        <c:axId val="106850560"/>
      </c:lineChart>
      <c:catAx>
        <c:axId val="106848640"/>
        <c:scaling>
          <c:orientation val="minMax"/>
        </c:scaling>
        <c:delete val="1"/>
        <c:axPos val="b"/>
        <c:numFmt formatCode="General" sourceLinked="1"/>
        <c:majorTickMark val="none"/>
        <c:minorTickMark val="none"/>
        <c:tickLblPos val="none"/>
        <c:crossAx val="106850560"/>
        <c:crosses val="autoZero"/>
        <c:auto val="1"/>
        <c:lblAlgn val="ctr"/>
        <c:lblOffset val="100"/>
        <c:noMultiLvlLbl val="1"/>
      </c:catAx>
      <c:valAx>
        <c:axId val="1068505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4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c:v>
                </c:pt>
                <c:pt idx="1">
                  <c:v>27.1</c:v>
                </c:pt>
                <c:pt idx="2">
                  <c:v>26.4</c:v>
                </c:pt>
                <c:pt idx="3">
                  <c:v>26.9</c:v>
                </c:pt>
                <c:pt idx="4">
                  <c:v>25.9</c:v>
                </c:pt>
              </c:numCache>
            </c:numRef>
          </c:val>
          <c:extLst xmlns:c16r2="http://schemas.microsoft.com/office/drawing/2015/06/chart">
            <c:ext xmlns:c16="http://schemas.microsoft.com/office/drawing/2014/chart" uri="{C3380CC4-5D6E-409C-BE32-E72D297353CC}">
              <c16:uniqueId val="{00000000-6BE3-474C-B110-4946673D118B}"/>
            </c:ext>
          </c:extLst>
        </c:ser>
        <c:dLbls>
          <c:showLegendKey val="0"/>
          <c:showVal val="0"/>
          <c:showCatName val="0"/>
          <c:showSerName val="0"/>
          <c:showPercent val="0"/>
          <c:showBubbleSize val="0"/>
        </c:dLbls>
        <c:gapWidth val="150"/>
        <c:axId val="106888576"/>
        <c:axId val="10689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xmlns:c16r2="http://schemas.microsoft.com/office/drawing/2015/06/chart">
            <c:ext xmlns:c16="http://schemas.microsoft.com/office/drawing/2014/chart" uri="{C3380CC4-5D6E-409C-BE32-E72D297353CC}">
              <c16:uniqueId val="{00000001-6BE3-474C-B110-4946673D118B}"/>
            </c:ext>
          </c:extLst>
        </c:ser>
        <c:dLbls>
          <c:showLegendKey val="0"/>
          <c:showVal val="0"/>
          <c:showCatName val="0"/>
          <c:showSerName val="0"/>
          <c:showPercent val="0"/>
          <c:showBubbleSize val="0"/>
        </c:dLbls>
        <c:marker val="1"/>
        <c:smooth val="0"/>
        <c:axId val="106888576"/>
        <c:axId val="106890752"/>
      </c:lineChart>
      <c:catAx>
        <c:axId val="106888576"/>
        <c:scaling>
          <c:orientation val="minMax"/>
        </c:scaling>
        <c:delete val="1"/>
        <c:axPos val="b"/>
        <c:numFmt formatCode="General" sourceLinked="1"/>
        <c:majorTickMark val="none"/>
        <c:minorTickMark val="none"/>
        <c:tickLblPos val="none"/>
        <c:crossAx val="106890752"/>
        <c:crosses val="autoZero"/>
        <c:auto val="1"/>
        <c:lblAlgn val="ctr"/>
        <c:lblOffset val="100"/>
        <c:noMultiLvlLbl val="1"/>
      </c:catAx>
      <c:valAx>
        <c:axId val="106890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888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55.9</c:v>
                </c:pt>
                <c:pt idx="1">
                  <c:v>53.5</c:v>
                </c:pt>
                <c:pt idx="2">
                  <c:v>53.5</c:v>
                </c:pt>
                <c:pt idx="3">
                  <c:v>55</c:v>
                </c:pt>
                <c:pt idx="4">
                  <c:v>57.5</c:v>
                </c:pt>
              </c:numCache>
            </c:numRef>
          </c:val>
          <c:extLst xmlns:c16r2="http://schemas.microsoft.com/office/drawing/2015/06/chart">
            <c:ext xmlns:c16="http://schemas.microsoft.com/office/drawing/2014/chart" uri="{C3380CC4-5D6E-409C-BE32-E72D297353CC}">
              <c16:uniqueId val="{00000000-4829-4098-BFE4-0235B2975A3F}"/>
            </c:ext>
          </c:extLst>
        </c:ser>
        <c:dLbls>
          <c:showLegendKey val="0"/>
          <c:showVal val="0"/>
          <c:showCatName val="0"/>
          <c:showSerName val="0"/>
          <c:showPercent val="0"/>
          <c:showBubbleSize val="0"/>
        </c:dLbls>
        <c:gapWidth val="150"/>
        <c:axId val="106941440"/>
        <c:axId val="106947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xmlns:c16r2="http://schemas.microsoft.com/office/drawing/2015/06/chart">
            <c:ext xmlns:c16="http://schemas.microsoft.com/office/drawing/2014/chart" uri="{C3380CC4-5D6E-409C-BE32-E72D297353CC}">
              <c16:uniqueId val="{00000001-4829-4098-BFE4-0235B2975A3F}"/>
            </c:ext>
          </c:extLst>
        </c:ser>
        <c:dLbls>
          <c:showLegendKey val="0"/>
          <c:showVal val="0"/>
          <c:showCatName val="0"/>
          <c:showSerName val="0"/>
          <c:showPercent val="0"/>
          <c:showBubbleSize val="0"/>
        </c:dLbls>
        <c:marker val="1"/>
        <c:smooth val="0"/>
        <c:axId val="106941440"/>
        <c:axId val="106947712"/>
      </c:lineChart>
      <c:catAx>
        <c:axId val="106941440"/>
        <c:scaling>
          <c:orientation val="minMax"/>
        </c:scaling>
        <c:delete val="1"/>
        <c:axPos val="b"/>
        <c:numFmt formatCode="General" sourceLinked="1"/>
        <c:majorTickMark val="none"/>
        <c:minorTickMark val="none"/>
        <c:tickLblPos val="none"/>
        <c:crossAx val="106947712"/>
        <c:crosses val="autoZero"/>
        <c:auto val="1"/>
        <c:lblAlgn val="ctr"/>
        <c:lblOffset val="100"/>
        <c:noMultiLvlLbl val="1"/>
      </c:catAx>
      <c:valAx>
        <c:axId val="106947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94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京都府国民健康保険山城病院組合　京都山城総合医療センター</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145" t="s">
        <v>9</v>
      </c>
      <c r="NK7" s="146"/>
      <c r="NL7" s="146"/>
      <c r="NM7" s="146"/>
      <c r="NN7" s="146"/>
      <c r="NO7" s="146"/>
      <c r="NP7" s="146"/>
      <c r="NQ7" s="146"/>
      <c r="NR7" s="146"/>
      <c r="NS7" s="146"/>
      <c r="NT7" s="146"/>
      <c r="NU7" s="146"/>
      <c r="NV7" s="146"/>
      <c r="NW7" s="147"/>
      <c r="NX7" s="3"/>
    </row>
    <row r="8" spans="1:388" ht="18.75" customHeight="1">
      <c r="A8" s="2"/>
      <c r="B8" s="125" t="str">
        <f>データ!K6</f>
        <v>当然財務</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300床以上～400床未満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非設置</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09">
        <f>データ!Z6</f>
        <v>345</v>
      </c>
      <c r="IE8" s="110"/>
      <c r="IF8" s="110"/>
      <c r="IG8" s="110"/>
      <c r="IH8" s="110"/>
      <c r="II8" s="110"/>
      <c r="IJ8" s="110"/>
      <c r="IK8" s="110"/>
      <c r="IL8" s="110"/>
      <c r="IM8" s="110"/>
      <c r="IN8" s="110"/>
      <c r="IO8" s="110"/>
      <c r="IP8" s="110"/>
      <c r="IQ8" s="110"/>
      <c r="IR8" s="110"/>
      <c r="IS8" s="110"/>
      <c r="IT8" s="110"/>
      <c r="IU8" s="110"/>
      <c r="IV8" s="110"/>
      <c r="IW8" s="110"/>
      <c r="IX8" s="110"/>
      <c r="IY8" s="110"/>
      <c r="IZ8" s="110"/>
      <c r="JA8" s="110"/>
      <c r="JB8" s="110"/>
      <c r="JC8" s="110"/>
      <c r="JD8" s="110"/>
      <c r="JE8" s="110"/>
      <c r="JF8" s="110"/>
      <c r="JG8" s="110"/>
      <c r="JH8" s="110"/>
      <c r="JI8" s="110"/>
      <c r="JJ8" s="110"/>
      <c r="JK8" s="110"/>
      <c r="JL8" s="110"/>
      <c r="JM8" s="110"/>
      <c r="JN8" s="110"/>
      <c r="JO8" s="110"/>
      <c r="JP8" s="110"/>
      <c r="JQ8" s="110"/>
      <c r="JR8" s="110"/>
      <c r="JS8" s="110"/>
      <c r="JT8" s="110"/>
      <c r="JU8" s="110"/>
      <c r="JV8" s="111"/>
      <c r="JW8" s="109" t="str">
        <f>データ!AA6</f>
        <v>-</v>
      </c>
      <c r="JX8" s="110"/>
      <c r="JY8" s="110"/>
      <c r="JZ8" s="110"/>
      <c r="KA8" s="110"/>
      <c r="KB8" s="110"/>
      <c r="KC8" s="110"/>
      <c r="KD8" s="110"/>
      <c r="KE8" s="110"/>
      <c r="KF8" s="110"/>
      <c r="KG8" s="110"/>
      <c r="KH8" s="110"/>
      <c r="KI8" s="110"/>
      <c r="KJ8" s="110"/>
      <c r="KK8" s="110"/>
      <c r="KL8" s="110"/>
      <c r="KM8" s="110"/>
      <c r="KN8" s="110"/>
      <c r="KO8" s="110"/>
      <c r="KP8" s="110"/>
      <c r="KQ8" s="110"/>
      <c r="KR8" s="110"/>
      <c r="KS8" s="110"/>
      <c r="KT8" s="110"/>
      <c r="KU8" s="110"/>
      <c r="KV8" s="110"/>
      <c r="KW8" s="110"/>
      <c r="KX8" s="110"/>
      <c r="KY8" s="110"/>
      <c r="KZ8" s="110"/>
      <c r="LA8" s="110"/>
      <c r="LB8" s="110"/>
      <c r="LC8" s="110"/>
      <c r="LD8" s="110"/>
      <c r="LE8" s="110"/>
      <c r="LF8" s="110"/>
      <c r="LG8" s="110"/>
      <c r="LH8" s="110"/>
      <c r="LI8" s="110"/>
      <c r="LJ8" s="110"/>
      <c r="LK8" s="110"/>
      <c r="LL8" s="110"/>
      <c r="LM8" s="110"/>
      <c r="LN8" s="110"/>
      <c r="LO8" s="111"/>
      <c r="LP8" s="109" t="str">
        <f>データ!AB6</f>
        <v>-</v>
      </c>
      <c r="LQ8" s="110"/>
      <c r="LR8" s="110"/>
      <c r="LS8" s="110"/>
      <c r="LT8" s="110"/>
      <c r="LU8" s="110"/>
      <c r="LV8" s="110"/>
      <c r="LW8" s="110"/>
      <c r="LX8" s="110"/>
      <c r="LY8" s="110"/>
      <c r="LZ8" s="110"/>
      <c r="MA8" s="110"/>
      <c r="MB8" s="110"/>
      <c r="MC8" s="110"/>
      <c r="MD8" s="110"/>
      <c r="ME8" s="110"/>
      <c r="MF8" s="110"/>
      <c r="MG8" s="110"/>
      <c r="MH8" s="110"/>
      <c r="MI8" s="110"/>
      <c r="MJ8" s="110"/>
      <c r="MK8" s="110"/>
      <c r="ML8" s="110"/>
      <c r="MM8" s="110"/>
      <c r="MN8" s="110"/>
      <c r="MO8" s="110"/>
      <c r="MP8" s="110"/>
      <c r="MQ8" s="110"/>
      <c r="MR8" s="110"/>
      <c r="MS8" s="110"/>
      <c r="MT8" s="110"/>
      <c r="MU8" s="110"/>
      <c r="MV8" s="110"/>
      <c r="MW8" s="110"/>
      <c r="MX8" s="110"/>
      <c r="MY8" s="110"/>
      <c r="MZ8" s="110"/>
      <c r="NA8" s="110"/>
      <c r="NB8" s="110"/>
      <c r="NC8" s="110"/>
      <c r="ND8" s="110"/>
      <c r="NE8" s="110"/>
      <c r="NF8" s="110"/>
      <c r="NG8" s="110"/>
      <c r="NH8" s="111"/>
      <c r="NI8" s="3"/>
      <c r="NJ8" s="141" t="s">
        <v>10</v>
      </c>
      <c r="NK8" s="142"/>
      <c r="NL8" s="135" t="s">
        <v>11</v>
      </c>
      <c r="NM8" s="135"/>
      <c r="NN8" s="135"/>
      <c r="NO8" s="135"/>
      <c r="NP8" s="135"/>
      <c r="NQ8" s="135"/>
      <c r="NR8" s="135"/>
      <c r="NS8" s="135"/>
      <c r="NT8" s="135"/>
      <c r="NU8" s="135"/>
      <c r="NV8" s="135"/>
      <c r="NW8" s="136"/>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7" t="s">
        <v>20</v>
      </c>
      <c r="NK9" s="138"/>
      <c r="NL9" s="139" t="s">
        <v>21</v>
      </c>
      <c r="NM9" s="139"/>
      <c r="NN9" s="139"/>
      <c r="NO9" s="139"/>
      <c r="NP9" s="139"/>
      <c r="NQ9" s="139"/>
      <c r="NR9" s="139"/>
      <c r="NS9" s="139"/>
      <c r="NT9" s="139"/>
      <c r="NU9" s="139"/>
      <c r="NV9" s="139"/>
      <c r="NW9" s="140"/>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09">
        <f>データ!Q6</f>
        <v>25</v>
      </c>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110"/>
      <c r="CB10" s="110"/>
      <c r="CC10" s="110"/>
      <c r="CD10" s="110"/>
      <c r="CE10" s="110"/>
      <c r="CF10" s="110"/>
      <c r="CG10" s="110"/>
      <c r="CH10" s="110"/>
      <c r="CI10" s="110"/>
      <c r="CJ10" s="110"/>
      <c r="CK10" s="110"/>
      <c r="CL10" s="110"/>
      <c r="CM10" s="111"/>
      <c r="CN10" s="125" t="str">
        <f>データ!R6</f>
        <v>対象</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ド 透 I 未 訓</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救 臨 が 感 災 地 輪</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09" t="str">
        <f>データ!AC6</f>
        <v>-</v>
      </c>
      <c r="IE10" s="110"/>
      <c r="IF10" s="110"/>
      <c r="IG10" s="110"/>
      <c r="IH10" s="110"/>
      <c r="II10" s="110"/>
      <c r="IJ10" s="110"/>
      <c r="IK10" s="110"/>
      <c r="IL10" s="110"/>
      <c r="IM10" s="110"/>
      <c r="IN10" s="110"/>
      <c r="IO10" s="110"/>
      <c r="IP10" s="110"/>
      <c r="IQ10" s="110"/>
      <c r="IR10" s="110"/>
      <c r="IS10" s="110"/>
      <c r="IT10" s="110"/>
      <c r="IU10" s="110"/>
      <c r="IV10" s="110"/>
      <c r="IW10" s="110"/>
      <c r="IX10" s="110"/>
      <c r="IY10" s="110"/>
      <c r="IZ10" s="110"/>
      <c r="JA10" s="110"/>
      <c r="JB10" s="110"/>
      <c r="JC10" s="110"/>
      <c r="JD10" s="110"/>
      <c r="JE10" s="110"/>
      <c r="JF10" s="110"/>
      <c r="JG10" s="110"/>
      <c r="JH10" s="110"/>
      <c r="JI10" s="110"/>
      <c r="JJ10" s="110"/>
      <c r="JK10" s="110"/>
      <c r="JL10" s="110"/>
      <c r="JM10" s="110"/>
      <c r="JN10" s="110"/>
      <c r="JO10" s="110"/>
      <c r="JP10" s="110"/>
      <c r="JQ10" s="110"/>
      <c r="JR10" s="110"/>
      <c r="JS10" s="110"/>
      <c r="JT10" s="110"/>
      <c r="JU10" s="110"/>
      <c r="JV10" s="111"/>
      <c r="JW10" s="109">
        <f>データ!AD6</f>
        <v>10</v>
      </c>
      <c r="JX10" s="110"/>
      <c r="JY10" s="110"/>
      <c r="JZ10" s="110"/>
      <c r="KA10" s="110"/>
      <c r="KB10" s="110"/>
      <c r="KC10" s="110"/>
      <c r="KD10" s="110"/>
      <c r="KE10" s="110"/>
      <c r="KF10" s="110"/>
      <c r="KG10" s="110"/>
      <c r="KH10" s="110"/>
      <c r="KI10" s="110"/>
      <c r="KJ10" s="110"/>
      <c r="KK10" s="110"/>
      <c r="KL10" s="110"/>
      <c r="KM10" s="110"/>
      <c r="KN10" s="110"/>
      <c r="KO10" s="110"/>
      <c r="KP10" s="110"/>
      <c r="KQ10" s="110"/>
      <c r="KR10" s="110"/>
      <c r="KS10" s="110"/>
      <c r="KT10" s="110"/>
      <c r="KU10" s="110"/>
      <c r="KV10" s="110"/>
      <c r="KW10" s="110"/>
      <c r="KX10" s="110"/>
      <c r="KY10" s="110"/>
      <c r="KZ10" s="110"/>
      <c r="LA10" s="110"/>
      <c r="LB10" s="110"/>
      <c r="LC10" s="110"/>
      <c r="LD10" s="110"/>
      <c r="LE10" s="110"/>
      <c r="LF10" s="110"/>
      <c r="LG10" s="110"/>
      <c r="LH10" s="110"/>
      <c r="LI10" s="110"/>
      <c r="LJ10" s="110"/>
      <c r="LK10" s="110"/>
      <c r="LL10" s="110"/>
      <c r="LM10" s="110"/>
      <c r="LN10" s="110"/>
      <c r="LO10" s="111"/>
      <c r="LP10" s="109">
        <f>データ!AE6</f>
        <v>355</v>
      </c>
      <c r="LQ10" s="110"/>
      <c r="LR10" s="110"/>
      <c r="LS10" s="110"/>
      <c r="LT10" s="110"/>
      <c r="LU10" s="110"/>
      <c r="LV10" s="110"/>
      <c r="LW10" s="110"/>
      <c r="LX10" s="110"/>
      <c r="LY10" s="110"/>
      <c r="LZ10" s="110"/>
      <c r="MA10" s="110"/>
      <c r="MB10" s="110"/>
      <c r="MC10" s="110"/>
      <c r="MD10" s="110"/>
      <c r="ME10" s="110"/>
      <c r="MF10" s="110"/>
      <c r="MG10" s="110"/>
      <c r="MH10" s="110"/>
      <c r="MI10" s="110"/>
      <c r="MJ10" s="110"/>
      <c r="MK10" s="110"/>
      <c r="ML10" s="110"/>
      <c r="MM10" s="110"/>
      <c r="MN10" s="110"/>
      <c r="MO10" s="110"/>
      <c r="MP10" s="110"/>
      <c r="MQ10" s="110"/>
      <c r="MR10" s="110"/>
      <c r="MS10" s="110"/>
      <c r="MT10" s="110"/>
      <c r="MU10" s="110"/>
      <c r="MV10" s="110"/>
      <c r="MW10" s="110"/>
      <c r="MX10" s="110"/>
      <c r="MY10" s="110"/>
      <c r="MZ10" s="110"/>
      <c r="NA10" s="110"/>
      <c r="NB10" s="110"/>
      <c r="NC10" s="110"/>
      <c r="ND10" s="110"/>
      <c r="NE10" s="110"/>
      <c r="NF10" s="110"/>
      <c r="NG10" s="110"/>
      <c r="NH10" s="111"/>
      <c r="NI10" s="2"/>
      <c r="NJ10" s="133" t="s">
        <v>22</v>
      </c>
      <c r="NK10" s="134"/>
      <c r="NL10" s="128" t="s">
        <v>23</v>
      </c>
      <c r="NM10" s="128"/>
      <c r="NN10" s="128"/>
      <c r="NO10" s="128"/>
      <c r="NP10" s="128"/>
      <c r="NQ10" s="128"/>
      <c r="NR10" s="128"/>
      <c r="NS10" s="128"/>
      <c r="NT10" s="128"/>
      <c r="NU10" s="128"/>
      <c r="NV10" s="128"/>
      <c r="NW10" s="129"/>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FZ11" s="130" t="s">
        <v>28</v>
      </c>
      <c r="GA11" s="131"/>
      <c r="GB11" s="131"/>
      <c r="GC11" s="131"/>
      <c r="GD11" s="131"/>
      <c r="GE11" s="131"/>
      <c r="GF11" s="131"/>
      <c r="GG11" s="131"/>
      <c r="GH11" s="131"/>
      <c r="GI11" s="131"/>
      <c r="GJ11" s="131"/>
      <c r="GK11" s="131"/>
      <c r="GL11" s="131"/>
      <c r="GM11" s="131"/>
      <c r="GN11" s="131"/>
      <c r="GO11" s="131"/>
      <c r="GP11" s="131"/>
      <c r="GQ11" s="131"/>
      <c r="GR11" s="131"/>
      <c r="GS11" s="131"/>
      <c r="GT11" s="131"/>
      <c r="GU11" s="131"/>
      <c r="GV11" s="131"/>
      <c r="GW11" s="131"/>
      <c r="GX11" s="131"/>
      <c r="GY11" s="131"/>
      <c r="GZ11" s="131"/>
      <c r="HA11" s="131"/>
      <c r="HB11" s="131"/>
      <c r="HC11" s="131"/>
      <c r="HD11" s="131"/>
      <c r="HE11" s="131"/>
      <c r="HF11" s="131"/>
      <c r="HG11" s="131"/>
      <c r="HH11" s="131"/>
      <c r="HI11" s="131"/>
      <c r="HJ11" s="131"/>
      <c r="HK11" s="131"/>
      <c r="HL11" s="131"/>
      <c r="HM11" s="131"/>
      <c r="HN11" s="131"/>
      <c r="HO11" s="131"/>
      <c r="HP11" s="131"/>
      <c r="HQ11" s="131"/>
      <c r="HR11" s="132"/>
      <c r="ID11" s="130" t="s">
        <v>29</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30</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31</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5"/>
      <c r="NJ11" s="3"/>
      <c r="NK11" s="3"/>
      <c r="NL11" s="3"/>
      <c r="NM11" s="3"/>
      <c r="NN11" s="3"/>
      <c r="NO11" s="3"/>
      <c r="NP11" s="3"/>
      <c r="NQ11" s="3"/>
      <c r="NR11" s="3"/>
      <c r="NS11" s="3"/>
      <c r="NT11" s="3"/>
      <c r="NU11" s="3"/>
      <c r="NV11" s="3"/>
      <c r="NW11" s="3"/>
      <c r="NX11" s="3"/>
    </row>
    <row r="12" spans="1:388" ht="18.75" customHeight="1">
      <c r="A12" s="2"/>
      <c r="B12" s="109" t="str">
        <f>データ!U6</f>
        <v>-</v>
      </c>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0"/>
      <c r="AJ12" s="110"/>
      <c r="AK12" s="110"/>
      <c r="AL12" s="110"/>
      <c r="AM12" s="110"/>
      <c r="AN12" s="110"/>
      <c r="AO12" s="110"/>
      <c r="AP12" s="110"/>
      <c r="AQ12" s="110"/>
      <c r="AR12" s="110"/>
      <c r="AS12" s="110"/>
      <c r="AT12" s="111"/>
      <c r="AU12" s="109">
        <f>データ!V6</f>
        <v>25183</v>
      </c>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1"/>
      <c r="CN12" s="125" t="str">
        <f>データ!W6</f>
        <v>非該当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非該当</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FZ12" s="125" t="str">
        <f>データ!Y6</f>
        <v>７：１</v>
      </c>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7"/>
      <c r="ID12" s="109">
        <f>データ!AF6</f>
        <v>317</v>
      </c>
      <c r="IE12" s="110"/>
      <c r="IF12" s="110"/>
      <c r="IG12" s="110"/>
      <c r="IH12" s="110"/>
      <c r="II12" s="110"/>
      <c r="IJ12" s="110"/>
      <c r="IK12" s="110"/>
      <c r="IL12" s="110"/>
      <c r="IM12" s="110"/>
      <c r="IN12" s="110"/>
      <c r="IO12" s="110"/>
      <c r="IP12" s="110"/>
      <c r="IQ12" s="110"/>
      <c r="IR12" s="110"/>
      <c r="IS12" s="110"/>
      <c r="IT12" s="110"/>
      <c r="IU12" s="110"/>
      <c r="IV12" s="110"/>
      <c r="IW12" s="110"/>
      <c r="IX12" s="110"/>
      <c r="IY12" s="110"/>
      <c r="IZ12" s="110"/>
      <c r="JA12" s="110"/>
      <c r="JB12" s="110"/>
      <c r="JC12" s="110"/>
      <c r="JD12" s="110"/>
      <c r="JE12" s="110"/>
      <c r="JF12" s="110"/>
      <c r="JG12" s="110"/>
      <c r="JH12" s="110"/>
      <c r="JI12" s="110"/>
      <c r="JJ12" s="110"/>
      <c r="JK12" s="110"/>
      <c r="JL12" s="110"/>
      <c r="JM12" s="110"/>
      <c r="JN12" s="110"/>
      <c r="JO12" s="110"/>
      <c r="JP12" s="110"/>
      <c r="JQ12" s="110"/>
      <c r="JR12" s="110"/>
      <c r="JS12" s="110"/>
      <c r="JT12" s="110"/>
      <c r="JU12" s="110"/>
      <c r="JV12" s="111"/>
      <c r="JW12" s="109" t="str">
        <f>データ!AG6</f>
        <v>-</v>
      </c>
      <c r="JX12" s="110"/>
      <c r="JY12" s="110"/>
      <c r="JZ12" s="110"/>
      <c r="KA12" s="110"/>
      <c r="KB12" s="110"/>
      <c r="KC12" s="110"/>
      <c r="KD12" s="110"/>
      <c r="KE12" s="110"/>
      <c r="KF12" s="110"/>
      <c r="KG12" s="110"/>
      <c r="KH12" s="110"/>
      <c r="KI12" s="110"/>
      <c r="KJ12" s="110"/>
      <c r="KK12" s="110"/>
      <c r="KL12" s="110"/>
      <c r="KM12" s="110"/>
      <c r="KN12" s="110"/>
      <c r="KO12" s="110"/>
      <c r="KP12" s="110"/>
      <c r="KQ12" s="110"/>
      <c r="KR12" s="110"/>
      <c r="KS12" s="110"/>
      <c r="KT12" s="110"/>
      <c r="KU12" s="110"/>
      <c r="KV12" s="110"/>
      <c r="KW12" s="110"/>
      <c r="KX12" s="110"/>
      <c r="KY12" s="110"/>
      <c r="KZ12" s="110"/>
      <c r="LA12" s="110"/>
      <c r="LB12" s="110"/>
      <c r="LC12" s="110"/>
      <c r="LD12" s="110"/>
      <c r="LE12" s="110"/>
      <c r="LF12" s="110"/>
      <c r="LG12" s="110"/>
      <c r="LH12" s="110"/>
      <c r="LI12" s="110"/>
      <c r="LJ12" s="110"/>
      <c r="LK12" s="110"/>
      <c r="LL12" s="110"/>
      <c r="LM12" s="110"/>
      <c r="LN12" s="110"/>
      <c r="LO12" s="111"/>
      <c r="LP12" s="109">
        <f>データ!AH6</f>
        <v>317</v>
      </c>
      <c r="LQ12" s="110"/>
      <c r="LR12" s="110"/>
      <c r="LS12" s="110"/>
      <c r="LT12" s="110"/>
      <c r="LU12" s="110"/>
      <c r="LV12" s="110"/>
      <c r="LW12" s="110"/>
      <c r="LX12" s="110"/>
      <c r="LY12" s="110"/>
      <c r="LZ12" s="110"/>
      <c r="MA12" s="110"/>
      <c r="MB12" s="110"/>
      <c r="MC12" s="110"/>
      <c r="MD12" s="110"/>
      <c r="ME12" s="110"/>
      <c r="MF12" s="110"/>
      <c r="MG12" s="110"/>
      <c r="MH12" s="110"/>
      <c r="MI12" s="110"/>
      <c r="MJ12" s="110"/>
      <c r="MK12" s="110"/>
      <c r="ML12" s="110"/>
      <c r="MM12" s="110"/>
      <c r="MN12" s="110"/>
      <c r="MO12" s="110"/>
      <c r="MP12" s="110"/>
      <c r="MQ12" s="110"/>
      <c r="MR12" s="110"/>
      <c r="MS12" s="110"/>
      <c r="MT12" s="110"/>
      <c r="MU12" s="110"/>
      <c r="MV12" s="110"/>
      <c r="MW12" s="110"/>
      <c r="MX12" s="110"/>
      <c r="MY12" s="110"/>
      <c r="MZ12" s="110"/>
      <c r="NA12" s="110"/>
      <c r="NB12" s="110"/>
      <c r="NC12" s="110"/>
      <c r="ND12" s="110"/>
      <c r="NE12" s="110"/>
      <c r="NF12" s="110"/>
      <c r="NG12" s="110"/>
      <c r="NH12" s="111"/>
      <c r="NI12" s="5"/>
      <c r="NJ12" s="3"/>
      <c r="NK12" s="3"/>
      <c r="NL12" s="3"/>
      <c r="NM12" s="3"/>
      <c r="NN12" s="3"/>
      <c r="NO12" s="3"/>
      <c r="NP12" s="3"/>
      <c r="NQ12" s="3"/>
      <c r="NR12" s="3"/>
      <c r="NS12" s="3"/>
      <c r="NT12" s="3"/>
      <c r="NU12" s="3"/>
      <c r="NV12" s="3"/>
      <c r="NW12" s="3"/>
      <c r="NX12" s="3"/>
    </row>
    <row r="13" spans="1:388" ht="17.25" customHeight="1">
      <c r="A13" s="2"/>
      <c r="B13" s="112" t="s">
        <v>32</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c r="CJ13" s="112"/>
      <c r="CK13" s="112"/>
      <c r="CL13" s="112"/>
      <c r="CM13" s="112"/>
      <c r="CN13" s="112"/>
      <c r="CO13" s="112"/>
      <c r="CP13" s="112"/>
      <c r="CQ13" s="112"/>
      <c r="CR13" s="112"/>
      <c r="CS13" s="112"/>
      <c r="CT13" s="112"/>
      <c r="CU13" s="112"/>
      <c r="CV13" s="112"/>
      <c r="CW13" s="112"/>
      <c r="CX13" s="112"/>
      <c r="CY13" s="112"/>
      <c r="CZ13" s="112"/>
      <c r="DA13" s="112"/>
      <c r="DB13" s="112"/>
      <c r="DC13" s="112"/>
      <c r="DD13" s="112"/>
      <c r="DE13" s="112"/>
      <c r="DF13" s="112"/>
      <c r="DG13" s="112"/>
      <c r="DH13" s="112"/>
      <c r="DI13" s="112"/>
      <c r="DJ13" s="112"/>
      <c r="DK13" s="112"/>
      <c r="DL13" s="112"/>
      <c r="DM13" s="112"/>
      <c r="DN13" s="112"/>
      <c r="DO13" s="112"/>
      <c r="DP13" s="112"/>
      <c r="DQ13" s="112"/>
      <c r="DR13" s="112"/>
      <c r="DS13" s="112"/>
      <c r="DT13" s="112"/>
      <c r="DU13" s="112"/>
      <c r="DV13" s="112"/>
      <c r="DW13" s="112"/>
      <c r="DX13" s="112"/>
      <c r="DY13" s="112"/>
      <c r="DZ13" s="112"/>
      <c r="EA13" s="112"/>
      <c r="EB13" s="112"/>
      <c r="EC13" s="112"/>
      <c r="ED13" s="112"/>
      <c r="EE13" s="112"/>
      <c r="EF13" s="112"/>
      <c r="EG13" s="112"/>
      <c r="EH13" s="112"/>
      <c r="EI13" s="112"/>
      <c r="EJ13" s="112"/>
      <c r="EK13" s="112"/>
      <c r="EL13" s="112"/>
      <c r="EM13" s="112"/>
      <c r="EN13" s="112"/>
      <c r="EO13" s="112"/>
      <c r="EP13" s="112"/>
      <c r="EQ13" s="112"/>
      <c r="ER13" s="112"/>
      <c r="ES13" s="112"/>
      <c r="ET13" s="112"/>
      <c r="EU13" s="112"/>
      <c r="EV13" s="112"/>
      <c r="EW13" s="112"/>
      <c r="EX13" s="112"/>
      <c r="EY13" s="112"/>
      <c r="EZ13" s="112"/>
      <c r="FA13" s="112"/>
      <c r="FB13" s="112"/>
      <c r="FC13" s="112"/>
      <c r="FD13" s="112"/>
      <c r="FE13" s="112"/>
      <c r="FF13" s="112"/>
      <c r="FG13" s="112"/>
      <c r="FH13" s="112"/>
      <c r="FI13" s="112"/>
      <c r="FJ13" s="112"/>
      <c r="FK13" s="112"/>
      <c r="FL13" s="112"/>
      <c r="FM13" s="112"/>
      <c r="FN13" s="112"/>
      <c r="FO13" s="112"/>
      <c r="FP13" s="112"/>
      <c r="FQ13" s="112"/>
      <c r="FR13" s="112"/>
      <c r="FS13" s="112"/>
      <c r="FT13" s="112"/>
      <c r="FU13" s="112"/>
      <c r="FV13" s="112"/>
      <c r="FW13" s="112"/>
      <c r="FX13" s="112"/>
      <c r="FY13" s="112"/>
      <c r="FZ13" s="112"/>
      <c r="GA13" s="112"/>
      <c r="GB13" s="112"/>
      <c r="GC13" s="112"/>
      <c r="GD13" s="112"/>
      <c r="GE13" s="112"/>
      <c r="GF13" s="112"/>
      <c r="GG13" s="112"/>
      <c r="GH13" s="112"/>
      <c r="GI13" s="112"/>
      <c r="GJ13" s="112"/>
      <c r="GK13" s="112"/>
      <c r="GL13" s="112"/>
      <c r="GM13" s="112"/>
      <c r="GN13" s="112"/>
      <c r="GO13" s="112"/>
      <c r="GP13" s="112"/>
      <c r="GQ13" s="112"/>
      <c r="GR13" s="112"/>
      <c r="GS13" s="112"/>
      <c r="GT13" s="112"/>
      <c r="GU13" s="112"/>
      <c r="GV13" s="112"/>
      <c r="GW13" s="112"/>
      <c r="GX13" s="112"/>
      <c r="GY13" s="112"/>
      <c r="GZ13" s="112"/>
      <c r="HA13" s="112"/>
      <c r="HB13" s="112"/>
      <c r="HC13" s="112"/>
      <c r="HD13" s="112"/>
      <c r="HE13" s="112"/>
      <c r="HF13" s="112"/>
      <c r="HG13" s="112"/>
      <c r="HH13" s="112"/>
      <c r="HI13" s="112"/>
      <c r="HJ13" s="112"/>
      <c r="HK13" s="112"/>
      <c r="HL13" s="112"/>
      <c r="HM13" s="112"/>
      <c r="HN13" s="112"/>
      <c r="HO13" s="112"/>
      <c r="HP13" s="112"/>
      <c r="HQ13" s="112"/>
      <c r="HR13" s="112"/>
      <c r="HS13" s="112"/>
      <c r="HT13" s="112"/>
      <c r="HU13" s="112"/>
      <c r="HV13" s="112"/>
      <c r="HW13" s="112"/>
      <c r="HX13" s="112"/>
      <c r="HY13" s="112"/>
      <c r="HZ13" s="112"/>
      <c r="IA13" s="112"/>
      <c r="IB13" s="112"/>
      <c r="IC13" s="112"/>
      <c r="ID13" s="112"/>
      <c r="IE13" s="112"/>
      <c r="IF13" s="112"/>
      <c r="IG13" s="112"/>
      <c r="IH13" s="112"/>
      <c r="II13" s="112"/>
      <c r="IJ13" s="112"/>
      <c r="IK13" s="112"/>
      <c r="IL13" s="112"/>
      <c r="IM13" s="112"/>
      <c r="IN13" s="112"/>
      <c r="IO13" s="112"/>
      <c r="IP13" s="112"/>
      <c r="IQ13" s="112"/>
      <c r="IR13" s="112"/>
      <c r="IS13" s="112"/>
      <c r="IT13" s="112"/>
      <c r="IU13" s="112"/>
      <c r="IV13" s="112"/>
      <c r="IW13" s="112"/>
      <c r="IX13" s="112"/>
      <c r="IY13" s="112"/>
      <c r="IZ13" s="112"/>
      <c r="JA13" s="112"/>
      <c r="JB13" s="112"/>
      <c r="JC13" s="112"/>
      <c r="JD13" s="112"/>
      <c r="JE13" s="112"/>
      <c r="JF13" s="112"/>
      <c r="JG13" s="112"/>
      <c r="JH13" s="112"/>
      <c r="JI13" s="112"/>
      <c r="JJ13" s="112"/>
      <c r="JK13" s="112"/>
      <c r="JL13" s="112"/>
      <c r="JM13" s="112"/>
      <c r="JN13" s="112"/>
      <c r="JO13" s="112"/>
      <c r="JP13" s="112"/>
      <c r="JQ13" s="112"/>
      <c r="JR13" s="112"/>
      <c r="JS13" s="112"/>
      <c r="JT13" s="112"/>
      <c r="JU13" s="112"/>
      <c r="JV13" s="112"/>
      <c r="JW13" s="112"/>
      <c r="JX13" s="112"/>
      <c r="JY13" s="112"/>
      <c r="JZ13" s="112"/>
      <c r="KA13" s="112"/>
      <c r="KB13" s="112"/>
      <c r="KC13" s="112"/>
      <c r="KD13" s="112"/>
      <c r="KE13" s="112"/>
      <c r="KF13" s="112"/>
      <c r="KG13" s="112"/>
      <c r="KH13" s="112"/>
      <c r="KI13" s="112"/>
      <c r="KJ13" s="112"/>
      <c r="KK13" s="112"/>
      <c r="KL13" s="112"/>
      <c r="KM13" s="112"/>
      <c r="KN13" s="112"/>
      <c r="KO13" s="112"/>
      <c r="KP13" s="112"/>
      <c r="KQ13" s="112"/>
      <c r="KR13" s="112"/>
      <c r="KS13" s="112"/>
      <c r="KT13" s="112"/>
      <c r="KU13" s="112"/>
      <c r="KV13" s="112"/>
      <c r="KW13" s="112"/>
      <c r="KX13" s="112"/>
      <c r="KY13" s="112"/>
      <c r="KZ13" s="112"/>
      <c r="LA13" s="112"/>
      <c r="LB13" s="112"/>
      <c r="LC13" s="112"/>
      <c r="LD13" s="112"/>
      <c r="LE13" s="112"/>
      <c r="LF13" s="112"/>
      <c r="LG13" s="112"/>
      <c r="LH13" s="112"/>
      <c r="LI13" s="112"/>
      <c r="LJ13" s="112"/>
      <c r="LK13" s="112"/>
      <c r="LL13" s="112"/>
      <c r="LM13" s="112"/>
      <c r="LN13" s="112"/>
      <c r="LO13" s="112"/>
      <c r="LP13" s="112"/>
      <c r="LQ13" s="112"/>
      <c r="LR13" s="112"/>
      <c r="LS13" s="112"/>
      <c r="LT13" s="112"/>
      <c r="LU13" s="112"/>
      <c r="LV13" s="112"/>
      <c r="LW13" s="112"/>
      <c r="LX13" s="112"/>
      <c r="LY13" s="112"/>
      <c r="LZ13" s="112"/>
      <c r="MA13" s="112"/>
      <c r="MB13" s="112"/>
      <c r="MC13" s="112"/>
      <c r="MD13" s="112"/>
      <c r="ME13" s="112"/>
      <c r="MF13" s="112"/>
      <c r="MG13" s="112"/>
      <c r="MH13" s="112"/>
      <c r="MI13" s="112"/>
      <c r="MJ13" s="112"/>
      <c r="MK13" s="112"/>
      <c r="ML13" s="112"/>
      <c r="MM13" s="112"/>
      <c r="MN13" s="112"/>
      <c r="MO13" s="112"/>
      <c r="MP13" s="112"/>
      <c r="MQ13" s="112"/>
      <c r="MR13" s="112"/>
      <c r="MS13" s="112"/>
      <c r="MT13" s="112"/>
      <c r="MU13" s="112"/>
      <c r="MV13" s="112"/>
      <c r="MW13" s="112"/>
      <c r="MX13" s="112"/>
      <c r="MY13" s="112"/>
      <c r="MZ13" s="112"/>
      <c r="NA13" s="112"/>
      <c r="NB13" s="112"/>
      <c r="NC13" s="112"/>
      <c r="ND13" s="112"/>
      <c r="NE13" s="112"/>
      <c r="NF13" s="112"/>
      <c r="NG13" s="112"/>
      <c r="NH13" s="112"/>
      <c r="NI13" s="5"/>
      <c r="NJ13" s="6"/>
      <c r="NK13" s="6"/>
      <c r="NL13" s="6"/>
      <c r="NM13" s="6"/>
      <c r="NN13" s="6"/>
      <c r="NO13" s="6"/>
      <c r="NP13" s="6"/>
      <c r="NQ13" s="6"/>
      <c r="NR13" s="6"/>
      <c r="NS13" s="6"/>
      <c r="NT13" s="6"/>
      <c r="NU13" s="6"/>
      <c r="NV13" s="6"/>
      <c r="NW13" s="6"/>
      <c r="NX13" s="6"/>
    </row>
    <row r="14" spans="1:388" ht="17.25" customHeight="1">
      <c r="A14" s="2"/>
      <c r="B14" s="112" t="s">
        <v>33</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112"/>
      <c r="IG14" s="112"/>
      <c r="IH14" s="112"/>
      <c r="II14" s="112"/>
      <c r="IJ14" s="112"/>
      <c r="IK14" s="112"/>
      <c r="IL14" s="112"/>
      <c r="IM14" s="112"/>
      <c r="IN14" s="112"/>
      <c r="IO14" s="112"/>
      <c r="IP14" s="112"/>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112"/>
      <c r="MX14" s="112"/>
      <c r="MY14" s="112"/>
      <c r="MZ14" s="112"/>
      <c r="NA14" s="112"/>
      <c r="NB14" s="112"/>
      <c r="NC14" s="112"/>
      <c r="ND14" s="112"/>
      <c r="NE14" s="112"/>
      <c r="NF14" s="112"/>
      <c r="NG14" s="112"/>
      <c r="NH14" s="112"/>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3" t="s">
        <v>36</v>
      </c>
      <c r="NK16" s="114"/>
      <c r="NL16" s="114"/>
      <c r="NM16" s="114"/>
      <c r="NN16" s="115"/>
      <c r="NO16" s="116" t="s">
        <v>37</v>
      </c>
      <c r="NP16" s="117"/>
      <c r="NQ16" s="117"/>
      <c r="NR16" s="117"/>
      <c r="NS16" s="118"/>
      <c r="NT16" s="116" t="s">
        <v>38</v>
      </c>
      <c r="NU16" s="117"/>
      <c r="NV16" s="117"/>
      <c r="NW16" s="117"/>
      <c r="NX16" s="118"/>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2" t="s">
        <v>39</v>
      </c>
      <c r="NK17" s="123"/>
      <c r="NL17" s="123"/>
      <c r="NM17" s="123"/>
      <c r="NN17" s="124"/>
      <c r="NO17" s="119"/>
      <c r="NP17" s="120"/>
      <c r="NQ17" s="120"/>
      <c r="NR17" s="120"/>
      <c r="NS17" s="121"/>
      <c r="NT17" s="119"/>
      <c r="NU17" s="120"/>
      <c r="NV17" s="120"/>
      <c r="NW17" s="120"/>
      <c r="NX17" s="12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1" t="s">
        <v>40</v>
      </c>
      <c r="NK18" s="102"/>
      <c r="NL18" s="102"/>
      <c r="NM18" s="105" t="s">
        <v>41</v>
      </c>
      <c r="NN18" s="106"/>
      <c r="NO18" s="101" t="s">
        <v>40</v>
      </c>
      <c r="NP18" s="102"/>
      <c r="NQ18" s="102"/>
      <c r="NR18" s="105" t="s">
        <v>41</v>
      </c>
      <c r="NS18" s="106"/>
      <c r="NT18" s="101" t="s">
        <v>40</v>
      </c>
      <c r="NU18" s="102"/>
      <c r="NV18" s="102"/>
      <c r="NW18" s="105" t="s">
        <v>41</v>
      </c>
      <c r="NX18" s="106"/>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3"/>
      <c r="NK19" s="104"/>
      <c r="NL19" s="104"/>
      <c r="NM19" s="107"/>
      <c r="NN19" s="108"/>
      <c r="NO19" s="103"/>
      <c r="NP19" s="104"/>
      <c r="NQ19" s="104"/>
      <c r="NR19" s="107"/>
      <c r="NS19" s="108"/>
      <c r="NT19" s="103"/>
      <c r="NU19" s="104"/>
      <c r="NV19" s="104"/>
      <c r="NW19" s="107"/>
      <c r="NX19" s="108"/>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8" t="s">
        <v>183</v>
      </c>
      <c r="NK22" s="99"/>
      <c r="NL22" s="99"/>
      <c r="NM22" s="99"/>
      <c r="NN22" s="99"/>
      <c r="NO22" s="99"/>
      <c r="NP22" s="99"/>
      <c r="NQ22" s="99"/>
      <c r="NR22" s="99"/>
      <c r="NS22" s="99"/>
      <c r="NT22" s="99"/>
      <c r="NU22" s="99"/>
      <c r="NV22" s="99"/>
      <c r="NW22" s="99"/>
      <c r="NX22" s="100"/>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7"/>
      <c r="NL23" s="97"/>
      <c r="NM23" s="97"/>
      <c r="NN23" s="97"/>
      <c r="NO23" s="97"/>
      <c r="NP23" s="97"/>
      <c r="NQ23" s="97"/>
      <c r="NR23" s="97"/>
      <c r="NS23" s="97"/>
      <c r="NT23" s="97"/>
      <c r="NU23" s="97"/>
      <c r="NV23" s="97"/>
      <c r="NW23" s="97"/>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7"/>
      <c r="NL24" s="97"/>
      <c r="NM24" s="97"/>
      <c r="NN24" s="97"/>
      <c r="NO24" s="97"/>
      <c r="NP24" s="97"/>
      <c r="NQ24" s="97"/>
      <c r="NR24" s="97"/>
      <c r="NS24" s="97"/>
      <c r="NT24" s="97"/>
      <c r="NU24" s="97"/>
      <c r="NV24" s="97"/>
      <c r="NW24" s="97"/>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7"/>
      <c r="NL25" s="97"/>
      <c r="NM25" s="97"/>
      <c r="NN25" s="97"/>
      <c r="NO25" s="97"/>
      <c r="NP25" s="97"/>
      <c r="NQ25" s="97"/>
      <c r="NR25" s="97"/>
      <c r="NS25" s="97"/>
      <c r="NT25" s="97"/>
      <c r="NU25" s="97"/>
      <c r="NV25" s="97"/>
      <c r="NW25" s="97"/>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7"/>
      <c r="NL26" s="97"/>
      <c r="NM26" s="97"/>
      <c r="NN26" s="97"/>
      <c r="NO26" s="97"/>
      <c r="NP26" s="97"/>
      <c r="NQ26" s="97"/>
      <c r="NR26" s="97"/>
      <c r="NS26" s="97"/>
      <c r="NT26" s="97"/>
      <c r="NU26" s="97"/>
      <c r="NV26" s="97"/>
      <c r="NW26" s="97"/>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7"/>
      <c r="NL27" s="97"/>
      <c r="NM27" s="97"/>
      <c r="NN27" s="97"/>
      <c r="NO27" s="97"/>
      <c r="NP27" s="97"/>
      <c r="NQ27" s="97"/>
      <c r="NR27" s="97"/>
      <c r="NS27" s="97"/>
      <c r="NT27" s="97"/>
      <c r="NU27" s="97"/>
      <c r="NV27" s="97"/>
      <c r="NW27" s="97"/>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7"/>
      <c r="NL28" s="97"/>
      <c r="NM28" s="97"/>
      <c r="NN28" s="97"/>
      <c r="NO28" s="97"/>
      <c r="NP28" s="97"/>
      <c r="NQ28" s="97"/>
      <c r="NR28" s="97"/>
      <c r="NS28" s="97"/>
      <c r="NT28" s="97"/>
      <c r="NU28" s="97"/>
      <c r="NV28" s="97"/>
      <c r="NW28" s="97"/>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7"/>
      <c r="NL29" s="97"/>
      <c r="NM29" s="97"/>
      <c r="NN29" s="97"/>
      <c r="NO29" s="97"/>
      <c r="NP29" s="97"/>
      <c r="NQ29" s="97"/>
      <c r="NR29" s="97"/>
      <c r="NS29" s="97"/>
      <c r="NT29" s="97"/>
      <c r="NU29" s="97"/>
      <c r="NV29" s="97"/>
      <c r="NW29" s="97"/>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7"/>
      <c r="NL30" s="97"/>
      <c r="NM30" s="97"/>
      <c r="NN30" s="97"/>
      <c r="NO30" s="97"/>
      <c r="NP30" s="97"/>
      <c r="NQ30" s="97"/>
      <c r="NR30" s="97"/>
      <c r="NS30" s="97"/>
      <c r="NT30" s="97"/>
      <c r="NU30" s="97"/>
      <c r="NV30" s="97"/>
      <c r="NW30" s="97"/>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7"/>
      <c r="NL31" s="97"/>
      <c r="NM31" s="97"/>
      <c r="NN31" s="97"/>
      <c r="NO31" s="97"/>
      <c r="NP31" s="97"/>
      <c r="NQ31" s="97"/>
      <c r="NR31" s="97"/>
      <c r="NS31" s="97"/>
      <c r="NT31" s="97"/>
      <c r="NU31" s="97"/>
      <c r="NV31" s="97"/>
      <c r="NW31" s="97"/>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7"/>
      <c r="NL32" s="97"/>
      <c r="NM32" s="97"/>
      <c r="NN32" s="97"/>
      <c r="NO32" s="97"/>
      <c r="NP32" s="97"/>
      <c r="NQ32" s="97"/>
      <c r="NR32" s="97"/>
      <c r="NS32" s="97"/>
      <c r="NT32" s="97"/>
      <c r="NU32" s="97"/>
      <c r="NV32" s="97"/>
      <c r="NW32" s="97"/>
      <c r="NX32" s="93"/>
      <c r="OC32" s="16" t="s">
        <v>57</v>
      </c>
    </row>
    <row r="33" spans="1:393" ht="13.5" customHeight="1">
      <c r="A33" s="2"/>
      <c r="B33" s="14"/>
      <c r="D33" s="2"/>
      <c r="E33" s="2"/>
      <c r="F33" s="2"/>
      <c r="G33" s="65" t="s">
        <v>58</v>
      </c>
      <c r="H33" s="65"/>
      <c r="I33" s="65"/>
      <c r="J33" s="65"/>
      <c r="K33" s="65"/>
      <c r="L33" s="65"/>
      <c r="M33" s="65"/>
      <c r="N33" s="65"/>
      <c r="O33" s="65"/>
      <c r="P33" s="69">
        <f>データ!AI7</f>
        <v>99</v>
      </c>
      <c r="Q33" s="70"/>
      <c r="R33" s="70"/>
      <c r="S33" s="70"/>
      <c r="T33" s="70"/>
      <c r="U33" s="70"/>
      <c r="V33" s="70"/>
      <c r="W33" s="70"/>
      <c r="X33" s="70"/>
      <c r="Y33" s="70"/>
      <c r="Z33" s="70"/>
      <c r="AA33" s="70"/>
      <c r="AB33" s="70"/>
      <c r="AC33" s="70"/>
      <c r="AD33" s="71"/>
      <c r="AE33" s="69">
        <f>データ!AJ7</f>
        <v>104.9</v>
      </c>
      <c r="AF33" s="70"/>
      <c r="AG33" s="70"/>
      <c r="AH33" s="70"/>
      <c r="AI33" s="70"/>
      <c r="AJ33" s="70"/>
      <c r="AK33" s="70"/>
      <c r="AL33" s="70"/>
      <c r="AM33" s="70"/>
      <c r="AN33" s="70"/>
      <c r="AO33" s="70"/>
      <c r="AP33" s="70"/>
      <c r="AQ33" s="70"/>
      <c r="AR33" s="70"/>
      <c r="AS33" s="71"/>
      <c r="AT33" s="69">
        <f>データ!AK7</f>
        <v>105.3</v>
      </c>
      <c r="AU33" s="70"/>
      <c r="AV33" s="70"/>
      <c r="AW33" s="70"/>
      <c r="AX33" s="70"/>
      <c r="AY33" s="70"/>
      <c r="AZ33" s="70"/>
      <c r="BA33" s="70"/>
      <c r="BB33" s="70"/>
      <c r="BC33" s="70"/>
      <c r="BD33" s="70"/>
      <c r="BE33" s="70"/>
      <c r="BF33" s="70"/>
      <c r="BG33" s="70"/>
      <c r="BH33" s="71"/>
      <c r="BI33" s="69">
        <f>データ!AL7</f>
        <v>98.4</v>
      </c>
      <c r="BJ33" s="70"/>
      <c r="BK33" s="70"/>
      <c r="BL33" s="70"/>
      <c r="BM33" s="70"/>
      <c r="BN33" s="70"/>
      <c r="BO33" s="70"/>
      <c r="BP33" s="70"/>
      <c r="BQ33" s="70"/>
      <c r="BR33" s="70"/>
      <c r="BS33" s="70"/>
      <c r="BT33" s="70"/>
      <c r="BU33" s="70"/>
      <c r="BV33" s="70"/>
      <c r="BW33" s="71"/>
      <c r="BX33" s="69">
        <f>データ!AM7</f>
        <v>93.8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91.9</v>
      </c>
      <c r="DE33" s="70"/>
      <c r="DF33" s="70"/>
      <c r="DG33" s="70"/>
      <c r="DH33" s="70"/>
      <c r="DI33" s="70"/>
      <c r="DJ33" s="70"/>
      <c r="DK33" s="70"/>
      <c r="DL33" s="70"/>
      <c r="DM33" s="70"/>
      <c r="DN33" s="70"/>
      <c r="DO33" s="70"/>
      <c r="DP33" s="70"/>
      <c r="DQ33" s="70"/>
      <c r="DR33" s="71"/>
      <c r="DS33" s="69">
        <f>データ!AU7</f>
        <v>93.7</v>
      </c>
      <c r="DT33" s="70"/>
      <c r="DU33" s="70"/>
      <c r="DV33" s="70"/>
      <c r="DW33" s="70"/>
      <c r="DX33" s="70"/>
      <c r="DY33" s="70"/>
      <c r="DZ33" s="70"/>
      <c r="EA33" s="70"/>
      <c r="EB33" s="70"/>
      <c r="EC33" s="70"/>
      <c r="ED33" s="70"/>
      <c r="EE33" s="70"/>
      <c r="EF33" s="70"/>
      <c r="EG33" s="71"/>
      <c r="EH33" s="69">
        <f>データ!AV7</f>
        <v>93.8</v>
      </c>
      <c r="EI33" s="70"/>
      <c r="EJ33" s="70"/>
      <c r="EK33" s="70"/>
      <c r="EL33" s="70"/>
      <c r="EM33" s="70"/>
      <c r="EN33" s="70"/>
      <c r="EO33" s="70"/>
      <c r="EP33" s="70"/>
      <c r="EQ33" s="70"/>
      <c r="ER33" s="70"/>
      <c r="ES33" s="70"/>
      <c r="ET33" s="70"/>
      <c r="EU33" s="70"/>
      <c r="EV33" s="71"/>
      <c r="EW33" s="69">
        <f>データ!AW7</f>
        <v>92.1</v>
      </c>
      <c r="EX33" s="70"/>
      <c r="EY33" s="70"/>
      <c r="EZ33" s="70"/>
      <c r="FA33" s="70"/>
      <c r="FB33" s="70"/>
      <c r="FC33" s="70"/>
      <c r="FD33" s="70"/>
      <c r="FE33" s="70"/>
      <c r="FF33" s="70"/>
      <c r="FG33" s="70"/>
      <c r="FH33" s="70"/>
      <c r="FI33" s="70"/>
      <c r="FJ33" s="70"/>
      <c r="FK33" s="71"/>
      <c r="FL33" s="69">
        <f>データ!AX7</f>
        <v>90.1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91.2</v>
      </c>
      <c r="GS33" s="70"/>
      <c r="GT33" s="70"/>
      <c r="GU33" s="70"/>
      <c r="GV33" s="70"/>
      <c r="GW33" s="70"/>
      <c r="GX33" s="70"/>
      <c r="GY33" s="70"/>
      <c r="GZ33" s="70"/>
      <c r="HA33" s="70"/>
      <c r="HB33" s="70"/>
      <c r="HC33" s="70"/>
      <c r="HD33" s="70"/>
      <c r="HE33" s="70"/>
      <c r="HF33" s="71"/>
      <c r="HG33" s="69">
        <f>データ!BF7</f>
        <v>93</v>
      </c>
      <c r="HH33" s="70"/>
      <c r="HI33" s="70"/>
      <c r="HJ33" s="70"/>
      <c r="HK33" s="70"/>
      <c r="HL33" s="70"/>
      <c r="HM33" s="70"/>
      <c r="HN33" s="70"/>
      <c r="HO33" s="70"/>
      <c r="HP33" s="70"/>
      <c r="HQ33" s="70"/>
      <c r="HR33" s="70"/>
      <c r="HS33" s="70"/>
      <c r="HT33" s="70"/>
      <c r="HU33" s="71"/>
      <c r="HV33" s="69">
        <f>データ!BG7</f>
        <v>93.2</v>
      </c>
      <c r="HW33" s="70"/>
      <c r="HX33" s="70"/>
      <c r="HY33" s="70"/>
      <c r="HZ33" s="70"/>
      <c r="IA33" s="70"/>
      <c r="IB33" s="70"/>
      <c r="IC33" s="70"/>
      <c r="ID33" s="70"/>
      <c r="IE33" s="70"/>
      <c r="IF33" s="70"/>
      <c r="IG33" s="70"/>
      <c r="IH33" s="70"/>
      <c r="II33" s="70"/>
      <c r="IJ33" s="71"/>
      <c r="IK33" s="69">
        <f>データ!BH7</f>
        <v>91.5</v>
      </c>
      <c r="IL33" s="70"/>
      <c r="IM33" s="70"/>
      <c r="IN33" s="70"/>
      <c r="IO33" s="70"/>
      <c r="IP33" s="70"/>
      <c r="IQ33" s="70"/>
      <c r="IR33" s="70"/>
      <c r="IS33" s="70"/>
      <c r="IT33" s="70"/>
      <c r="IU33" s="70"/>
      <c r="IV33" s="70"/>
      <c r="IW33" s="70"/>
      <c r="IX33" s="70"/>
      <c r="IY33" s="71"/>
      <c r="IZ33" s="69">
        <f>データ!BI7</f>
        <v>89.5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66.3</v>
      </c>
      <c r="KG33" s="70"/>
      <c r="KH33" s="70"/>
      <c r="KI33" s="70"/>
      <c r="KJ33" s="70"/>
      <c r="KK33" s="70"/>
      <c r="KL33" s="70"/>
      <c r="KM33" s="70"/>
      <c r="KN33" s="70"/>
      <c r="KO33" s="70"/>
      <c r="KP33" s="70"/>
      <c r="KQ33" s="70"/>
      <c r="KR33" s="70"/>
      <c r="KS33" s="70"/>
      <c r="KT33" s="71"/>
      <c r="KU33" s="69">
        <f>データ!BQ7</f>
        <v>67.599999999999994</v>
      </c>
      <c r="KV33" s="70"/>
      <c r="KW33" s="70"/>
      <c r="KX33" s="70"/>
      <c r="KY33" s="70"/>
      <c r="KZ33" s="70"/>
      <c r="LA33" s="70"/>
      <c r="LB33" s="70"/>
      <c r="LC33" s="70"/>
      <c r="LD33" s="70"/>
      <c r="LE33" s="70"/>
      <c r="LF33" s="70"/>
      <c r="LG33" s="70"/>
      <c r="LH33" s="70"/>
      <c r="LI33" s="71"/>
      <c r="LJ33" s="69">
        <f>データ!BR7</f>
        <v>69.900000000000006</v>
      </c>
      <c r="LK33" s="70"/>
      <c r="LL33" s="70"/>
      <c r="LM33" s="70"/>
      <c r="LN33" s="70"/>
      <c r="LO33" s="70"/>
      <c r="LP33" s="70"/>
      <c r="LQ33" s="70"/>
      <c r="LR33" s="70"/>
      <c r="LS33" s="70"/>
      <c r="LT33" s="70"/>
      <c r="LU33" s="70"/>
      <c r="LV33" s="70"/>
      <c r="LW33" s="70"/>
      <c r="LX33" s="71"/>
      <c r="LY33" s="69">
        <f>データ!BS7</f>
        <v>66.099999999999994</v>
      </c>
      <c r="LZ33" s="70"/>
      <c r="MA33" s="70"/>
      <c r="MB33" s="70"/>
      <c r="MC33" s="70"/>
      <c r="MD33" s="70"/>
      <c r="ME33" s="70"/>
      <c r="MF33" s="70"/>
      <c r="MG33" s="70"/>
      <c r="MH33" s="70"/>
      <c r="MI33" s="70"/>
      <c r="MJ33" s="70"/>
      <c r="MK33" s="70"/>
      <c r="ML33" s="70"/>
      <c r="MM33" s="71"/>
      <c r="MN33" s="69">
        <f>データ!BT7</f>
        <v>68.400000000000006</v>
      </c>
      <c r="MO33" s="70"/>
      <c r="MP33" s="70"/>
      <c r="MQ33" s="70"/>
      <c r="MR33" s="70"/>
      <c r="MS33" s="70"/>
      <c r="MT33" s="70"/>
      <c r="MU33" s="70"/>
      <c r="MV33" s="70"/>
      <c r="MW33" s="70"/>
      <c r="MX33" s="70"/>
      <c r="MY33" s="70"/>
      <c r="MZ33" s="70"/>
      <c r="NA33" s="70"/>
      <c r="NB33" s="71"/>
      <c r="ND33" s="2"/>
      <c r="NE33" s="2"/>
      <c r="NF33" s="2"/>
      <c r="NG33" s="2"/>
      <c r="NH33" s="15"/>
      <c r="NI33" s="2"/>
      <c r="NJ33" s="91"/>
      <c r="NK33" s="97"/>
      <c r="NL33" s="97"/>
      <c r="NM33" s="97"/>
      <c r="NN33" s="97"/>
      <c r="NO33" s="97"/>
      <c r="NP33" s="97"/>
      <c r="NQ33" s="97"/>
      <c r="NR33" s="97"/>
      <c r="NS33" s="97"/>
      <c r="NT33" s="97"/>
      <c r="NU33" s="97"/>
      <c r="NV33" s="97"/>
      <c r="NW33" s="97"/>
      <c r="NX33" s="93"/>
      <c r="OC33" s="16" t="s">
        <v>59</v>
      </c>
    </row>
    <row r="34" spans="1:393" ht="13.5" customHeight="1">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7"/>
      <c r="NL54" s="97"/>
      <c r="NM54" s="97"/>
      <c r="NN54" s="97"/>
      <c r="NO54" s="97"/>
      <c r="NP54" s="97"/>
      <c r="NQ54" s="97"/>
      <c r="NR54" s="97"/>
      <c r="NS54" s="97"/>
      <c r="NT54" s="97"/>
      <c r="NU54" s="97"/>
      <c r="NV54" s="97"/>
      <c r="NW54" s="97"/>
      <c r="NX54" s="93"/>
      <c r="OC54" s="16" t="s">
        <v>84</v>
      </c>
    </row>
    <row r="55" spans="1:393" ht="13.5" customHeight="1">
      <c r="A55" s="2"/>
      <c r="B55" s="14"/>
      <c r="C55" s="2"/>
      <c r="D55" s="2"/>
      <c r="E55" s="2"/>
      <c r="F55" s="2"/>
      <c r="G55" s="65" t="s">
        <v>58</v>
      </c>
      <c r="H55" s="65"/>
      <c r="I55" s="65"/>
      <c r="J55" s="65"/>
      <c r="K55" s="65"/>
      <c r="L55" s="65"/>
      <c r="M55" s="65"/>
      <c r="N55" s="65"/>
      <c r="O55" s="65"/>
      <c r="P55" s="66">
        <f>データ!CA7</f>
        <v>54388</v>
      </c>
      <c r="Q55" s="67"/>
      <c r="R55" s="67"/>
      <c r="S55" s="67"/>
      <c r="T55" s="67"/>
      <c r="U55" s="67"/>
      <c r="V55" s="67"/>
      <c r="W55" s="67"/>
      <c r="X55" s="67"/>
      <c r="Y55" s="67"/>
      <c r="Z55" s="67"/>
      <c r="AA55" s="67"/>
      <c r="AB55" s="67"/>
      <c r="AC55" s="67"/>
      <c r="AD55" s="68"/>
      <c r="AE55" s="66">
        <f>データ!CB7</f>
        <v>55903</v>
      </c>
      <c r="AF55" s="67"/>
      <c r="AG55" s="67"/>
      <c r="AH55" s="67"/>
      <c r="AI55" s="67"/>
      <c r="AJ55" s="67"/>
      <c r="AK55" s="67"/>
      <c r="AL55" s="67"/>
      <c r="AM55" s="67"/>
      <c r="AN55" s="67"/>
      <c r="AO55" s="67"/>
      <c r="AP55" s="67"/>
      <c r="AQ55" s="67"/>
      <c r="AR55" s="67"/>
      <c r="AS55" s="68"/>
      <c r="AT55" s="66">
        <f>データ!CC7</f>
        <v>59748</v>
      </c>
      <c r="AU55" s="67"/>
      <c r="AV55" s="67"/>
      <c r="AW55" s="67"/>
      <c r="AX55" s="67"/>
      <c r="AY55" s="67"/>
      <c r="AZ55" s="67"/>
      <c r="BA55" s="67"/>
      <c r="BB55" s="67"/>
      <c r="BC55" s="67"/>
      <c r="BD55" s="67"/>
      <c r="BE55" s="67"/>
      <c r="BF55" s="67"/>
      <c r="BG55" s="67"/>
      <c r="BH55" s="68"/>
      <c r="BI55" s="66">
        <f>データ!CD7</f>
        <v>57456</v>
      </c>
      <c r="BJ55" s="67"/>
      <c r="BK55" s="67"/>
      <c r="BL55" s="67"/>
      <c r="BM55" s="67"/>
      <c r="BN55" s="67"/>
      <c r="BO55" s="67"/>
      <c r="BP55" s="67"/>
      <c r="BQ55" s="67"/>
      <c r="BR55" s="67"/>
      <c r="BS55" s="67"/>
      <c r="BT55" s="67"/>
      <c r="BU55" s="67"/>
      <c r="BV55" s="67"/>
      <c r="BW55" s="68"/>
      <c r="BX55" s="66">
        <f>データ!CE7</f>
        <v>55970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17988</v>
      </c>
      <c r="DE55" s="67"/>
      <c r="DF55" s="67"/>
      <c r="DG55" s="67"/>
      <c r="DH55" s="67"/>
      <c r="DI55" s="67"/>
      <c r="DJ55" s="67"/>
      <c r="DK55" s="67"/>
      <c r="DL55" s="67"/>
      <c r="DM55" s="67"/>
      <c r="DN55" s="67"/>
      <c r="DO55" s="67"/>
      <c r="DP55" s="67"/>
      <c r="DQ55" s="67"/>
      <c r="DR55" s="68"/>
      <c r="DS55" s="66">
        <f>データ!CM7</f>
        <v>18744</v>
      </c>
      <c r="DT55" s="67"/>
      <c r="DU55" s="67"/>
      <c r="DV55" s="67"/>
      <c r="DW55" s="67"/>
      <c r="DX55" s="67"/>
      <c r="DY55" s="67"/>
      <c r="DZ55" s="67"/>
      <c r="EA55" s="67"/>
      <c r="EB55" s="67"/>
      <c r="EC55" s="67"/>
      <c r="ED55" s="67"/>
      <c r="EE55" s="67"/>
      <c r="EF55" s="67"/>
      <c r="EG55" s="68"/>
      <c r="EH55" s="66">
        <f>データ!CN7</f>
        <v>18354</v>
      </c>
      <c r="EI55" s="67"/>
      <c r="EJ55" s="67"/>
      <c r="EK55" s="67"/>
      <c r="EL55" s="67"/>
      <c r="EM55" s="67"/>
      <c r="EN55" s="67"/>
      <c r="EO55" s="67"/>
      <c r="EP55" s="67"/>
      <c r="EQ55" s="67"/>
      <c r="ER55" s="67"/>
      <c r="ES55" s="67"/>
      <c r="ET55" s="67"/>
      <c r="EU55" s="67"/>
      <c r="EV55" s="68"/>
      <c r="EW55" s="66">
        <f>データ!CO7</f>
        <v>19166</v>
      </c>
      <c r="EX55" s="67"/>
      <c r="EY55" s="67"/>
      <c r="EZ55" s="67"/>
      <c r="FA55" s="67"/>
      <c r="FB55" s="67"/>
      <c r="FC55" s="67"/>
      <c r="FD55" s="67"/>
      <c r="FE55" s="67"/>
      <c r="FF55" s="67"/>
      <c r="FG55" s="67"/>
      <c r="FH55" s="67"/>
      <c r="FI55" s="67"/>
      <c r="FJ55" s="67"/>
      <c r="FK55" s="68"/>
      <c r="FL55" s="66">
        <f>データ!CP7</f>
        <v>19016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55.9</v>
      </c>
      <c r="GS55" s="70"/>
      <c r="GT55" s="70"/>
      <c r="GU55" s="70"/>
      <c r="GV55" s="70"/>
      <c r="GW55" s="70"/>
      <c r="GX55" s="70"/>
      <c r="GY55" s="70"/>
      <c r="GZ55" s="70"/>
      <c r="HA55" s="70"/>
      <c r="HB55" s="70"/>
      <c r="HC55" s="70"/>
      <c r="HD55" s="70"/>
      <c r="HE55" s="70"/>
      <c r="HF55" s="71"/>
      <c r="HG55" s="69">
        <f>データ!CX7</f>
        <v>53.5</v>
      </c>
      <c r="HH55" s="70"/>
      <c r="HI55" s="70"/>
      <c r="HJ55" s="70"/>
      <c r="HK55" s="70"/>
      <c r="HL55" s="70"/>
      <c r="HM55" s="70"/>
      <c r="HN55" s="70"/>
      <c r="HO55" s="70"/>
      <c r="HP55" s="70"/>
      <c r="HQ55" s="70"/>
      <c r="HR55" s="70"/>
      <c r="HS55" s="70"/>
      <c r="HT55" s="70"/>
      <c r="HU55" s="71"/>
      <c r="HV55" s="69">
        <f>データ!CY7</f>
        <v>53.5</v>
      </c>
      <c r="HW55" s="70"/>
      <c r="HX55" s="70"/>
      <c r="HY55" s="70"/>
      <c r="HZ55" s="70"/>
      <c r="IA55" s="70"/>
      <c r="IB55" s="70"/>
      <c r="IC55" s="70"/>
      <c r="ID55" s="70"/>
      <c r="IE55" s="70"/>
      <c r="IF55" s="70"/>
      <c r="IG55" s="70"/>
      <c r="IH55" s="70"/>
      <c r="II55" s="70"/>
      <c r="IJ55" s="71"/>
      <c r="IK55" s="69">
        <f>データ!CZ7</f>
        <v>55</v>
      </c>
      <c r="IL55" s="70"/>
      <c r="IM55" s="70"/>
      <c r="IN55" s="70"/>
      <c r="IO55" s="70"/>
      <c r="IP55" s="70"/>
      <c r="IQ55" s="70"/>
      <c r="IR55" s="70"/>
      <c r="IS55" s="70"/>
      <c r="IT55" s="70"/>
      <c r="IU55" s="70"/>
      <c r="IV55" s="70"/>
      <c r="IW55" s="70"/>
      <c r="IX55" s="70"/>
      <c r="IY55" s="71"/>
      <c r="IZ55" s="69">
        <f>データ!DA7</f>
        <v>57.5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v>
      </c>
      <c r="KG55" s="70"/>
      <c r="KH55" s="70"/>
      <c r="KI55" s="70"/>
      <c r="KJ55" s="70"/>
      <c r="KK55" s="70"/>
      <c r="KL55" s="70"/>
      <c r="KM55" s="70"/>
      <c r="KN55" s="70"/>
      <c r="KO55" s="70"/>
      <c r="KP55" s="70"/>
      <c r="KQ55" s="70"/>
      <c r="KR55" s="70"/>
      <c r="KS55" s="70"/>
      <c r="KT55" s="71"/>
      <c r="KU55" s="69">
        <f>データ!DI7</f>
        <v>27.1</v>
      </c>
      <c r="KV55" s="70"/>
      <c r="KW55" s="70"/>
      <c r="KX55" s="70"/>
      <c r="KY55" s="70"/>
      <c r="KZ55" s="70"/>
      <c r="LA55" s="70"/>
      <c r="LB55" s="70"/>
      <c r="LC55" s="70"/>
      <c r="LD55" s="70"/>
      <c r="LE55" s="70"/>
      <c r="LF55" s="70"/>
      <c r="LG55" s="70"/>
      <c r="LH55" s="70"/>
      <c r="LI55" s="71"/>
      <c r="LJ55" s="69">
        <f>データ!DJ7</f>
        <v>26.4</v>
      </c>
      <c r="LK55" s="70"/>
      <c r="LL55" s="70"/>
      <c r="LM55" s="70"/>
      <c r="LN55" s="70"/>
      <c r="LO55" s="70"/>
      <c r="LP55" s="70"/>
      <c r="LQ55" s="70"/>
      <c r="LR55" s="70"/>
      <c r="LS55" s="70"/>
      <c r="LT55" s="70"/>
      <c r="LU55" s="70"/>
      <c r="LV55" s="70"/>
      <c r="LW55" s="70"/>
      <c r="LX55" s="71"/>
      <c r="LY55" s="69">
        <f>データ!DK7</f>
        <v>26.9</v>
      </c>
      <c r="LZ55" s="70"/>
      <c r="MA55" s="70"/>
      <c r="MB55" s="70"/>
      <c r="MC55" s="70"/>
      <c r="MD55" s="70"/>
      <c r="ME55" s="70"/>
      <c r="MF55" s="70"/>
      <c r="MG55" s="70"/>
      <c r="MH55" s="70"/>
      <c r="MI55" s="70"/>
      <c r="MJ55" s="70"/>
      <c r="MK55" s="70"/>
      <c r="ML55" s="70"/>
      <c r="MM55" s="71"/>
      <c r="MN55" s="69">
        <f>データ!DL7</f>
        <v>25.9</v>
      </c>
      <c r="MO55" s="70"/>
      <c r="MP55" s="70"/>
      <c r="MQ55" s="70"/>
      <c r="MR55" s="70"/>
      <c r="MS55" s="70"/>
      <c r="MT55" s="70"/>
      <c r="MU55" s="70"/>
      <c r="MV55" s="70"/>
      <c r="MW55" s="70"/>
      <c r="MX55" s="70"/>
      <c r="MY55" s="70"/>
      <c r="MZ55" s="70"/>
      <c r="NA55" s="70"/>
      <c r="NB55" s="71"/>
      <c r="NC55" s="2"/>
      <c r="ND55" s="2"/>
      <c r="NE55" s="2"/>
      <c r="NF55" s="2"/>
      <c r="NG55" s="2"/>
      <c r="NH55" s="15"/>
      <c r="NI55" s="2"/>
      <c r="NJ55" s="91"/>
      <c r="NK55" s="97"/>
      <c r="NL55" s="97"/>
      <c r="NM55" s="97"/>
      <c r="NN55" s="97"/>
      <c r="NO55" s="97"/>
      <c r="NP55" s="97"/>
      <c r="NQ55" s="97"/>
      <c r="NR55" s="97"/>
      <c r="NS55" s="97"/>
      <c r="NT55" s="97"/>
      <c r="NU55" s="97"/>
      <c r="NV55" s="97"/>
      <c r="NW55" s="97"/>
      <c r="NX55" s="93"/>
      <c r="OC55" s="16" t="s">
        <v>85</v>
      </c>
    </row>
    <row r="56" spans="1:393" ht="13.5" customHeight="1">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7"/>
      <c r="NL56" s="97"/>
      <c r="NM56" s="97"/>
      <c r="NN56" s="97"/>
      <c r="NO56" s="97"/>
      <c r="NP56" s="97"/>
      <c r="NQ56" s="97"/>
      <c r="NR56" s="97"/>
      <c r="NS56" s="97"/>
      <c r="NT56" s="97"/>
      <c r="NU56" s="97"/>
      <c r="NV56" s="97"/>
      <c r="NW56" s="97"/>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7"/>
      <c r="NL57" s="97"/>
      <c r="NM57" s="97"/>
      <c r="NN57" s="97"/>
      <c r="NO57" s="97"/>
      <c r="NP57" s="97"/>
      <c r="NQ57" s="97"/>
      <c r="NR57" s="97"/>
      <c r="NS57" s="97"/>
      <c r="NT57" s="97"/>
      <c r="NU57" s="97"/>
      <c r="NV57" s="97"/>
      <c r="NW57" s="97"/>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7"/>
      <c r="NL58" s="97"/>
      <c r="NM58" s="97"/>
      <c r="NN58" s="97"/>
      <c r="NO58" s="97"/>
      <c r="NP58" s="97"/>
      <c r="NQ58" s="97"/>
      <c r="NR58" s="97"/>
      <c r="NS58" s="97"/>
      <c r="NT58" s="97"/>
      <c r="NU58" s="97"/>
      <c r="NV58" s="97"/>
      <c r="NW58" s="97"/>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7"/>
      <c r="NL59" s="97"/>
      <c r="NM59" s="97"/>
      <c r="NN59" s="97"/>
      <c r="NO59" s="97"/>
      <c r="NP59" s="97"/>
      <c r="NQ59" s="97"/>
      <c r="NR59" s="97"/>
      <c r="NS59" s="97"/>
      <c r="NT59" s="97"/>
      <c r="NU59" s="97"/>
      <c r="NV59" s="97"/>
      <c r="NW59" s="97"/>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7"/>
      <c r="NL60" s="97"/>
      <c r="NM60" s="97"/>
      <c r="NN60" s="97"/>
      <c r="NO60" s="97"/>
      <c r="NP60" s="97"/>
      <c r="NQ60" s="97"/>
      <c r="NR60" s="97"/>
      <c r="NS60" s="97"/>
      <c r="NT60" s="97"/>
      <c r="NU60" s="97"/>
      <c r="NV60" s="97"/>
      <c r="NW60" s="97"/>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7"/>
      <c r="NL61" s="97"/>
      <c r="NM61" s="97"/>
      <c r="NN61" s="97"/>
      <c r="NO61" s="97"/>
      <c r="NP61" s="97"/>
      <c r="NQ61" s="97"/>
      <c r="NR61" s="97"/>
      <c r="NS61" s="97"/>
      <c r="NT61" s="97"/>
      <c r="NU61" s="97"/>
      <c r="NV61" s="97"/>
      <c r="NW61" s="97"/>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7"/>
      <c r="NL62" s="97"/>
      <c r="NM62" s="97"/>
      <c r="NN62" s="97"/>
      <c r="NO62" s="97"/>
      <c r="NP62" s="97"/>
      <c r="NQ62" s="97"/>
      <c r="NR62" s="97"/>
      <c r="NS62" s="97"/>
      <c r="NT62" s="97"/>
      <c r="NU62" s="97"/>
      <c r="NV62" s="97"/>
      <c r="NW62" s="97"/>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7"/>
      <c r="NL63" s="97"/>
      <c r="NM63" s="97"/>
      <c r="NN63" s="97"/>
      <c r="NO63" s="97"/>
      <c r="NP63" s="97"/>
      <c r="NQ63" s="97"/>
      <c r="NR63" s="97"/>
      <c r="NS63" s="97"/>
      <c r="NT63" s="97"/>
      <c r="NU63" s="97"/>
      <c r="NV63" s="97"/>
      <c r="NW63" s="97"/>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7"/>
      <c r="NL64" s="97"/>
      <c r="NM64" s="97"/>
      <c r="NN64" s="97"/>
      <c r="NO64" s="97"/>
      <c r="NP64" s="97"/>
      <c r="NQ64" s="97"/>
      <c r="NR64" s="97"/>
      <c r="NS64" s="97"/>
      <c r="NT64" s="97"/>
      <c r="NU64" s="97"/>
      <c r="NV64" s="97"/>
      <c r="NW64" s="97"/>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7"/>
      <c r="NL65" s="97"/>
      <c r="NM65" s="97"/>
      <c r="NN65" s="97"/>
      <c r="NO65" s="97"/>
      <c r="NP65" s="97"/>
      <c r="NQ65" s="97"/>
      <c r="NR65" s="97"/>
      <c r="NS65" s="97"/>
      <c r="NT65" s="97"/>
      <c r="NU65" s="97"/>
      <c r="NV65" s="97"/>
      <c r="NW65" s="97"/>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7"/>
      <c r="NL66" s="97"/>
      <c r="NM66" s="97"/>
      <c r="NN66" s="97"/>
      <c r="NO66" s="97"/>
      <c r="NP66" s="97"/>
      <c r="NQ66" s="97"/>
      <c r="NR66" s="97"/>
      <c r="NS66" s="97"/>
      <c r="NT66" s="97"/>
      <c r="NU66" s="97"/>
      <c r="NV66" s="97"/>
      <c r="NW66" s="97"/>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10.3</v>
      </c>
      <c r="Q79" s="70"/>
      <c r="R79" s="70"/>
      <c r="S79" s="70"/>
      <c r="T79" s="70"/>
      <c r="U79" s="70"/>
      <c r="V79" s="70"/>
      <c r="W79" s="70"/>
      <c r="X79" s="70"/>
      <c r="Y79" s="70"/>
      <c r="Z79" s="70"/>
      <c r="AA79" s="70"/>
      <c r="AB79" s="70"/>
      <c r="AC79" s="70"/>
      <c r="AD79" s="71"/>
      <c r="AE79" s="69">
        <f>データ!DT7</f>
        <v>4.8</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2.9</v>
      </c>
      <c r="BJ79" s="70"/>
      <c r="BK79" s="70"/>
      <c r="BL79" s="70"/>
      <c r="BM79" s="70"/>
      <c r="BN79" s="70"/>
      <c r="BO79" s="70"/>
      <c r="BP79" s="70"/>
      <c r="BQ79" s="70"/>
      <c r="BR79" s="70"/>
      <c r="BS79" s="70"/>
      <c r="BT79" s="70"/>
      <c r="BU79" s="70"/>
      <c r="BV79" s="70"/>
      <c r="BW79" s="71"/>
      <c r="BX79" s="69">
        <f>データ!DW7</f>
        <v>11.1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v>
      </c>
      <c r="DH79" s="70"/>
      <c r="DI79" s="70"/>
      <c r="DJ79" s="70"/>
      <c r="DK79" s="70"/>
      <c r="DL79" s="70"/>
      <c r="DM79" s="70"/>
      <c r="DN79" s="70"/>
      <c r="DO79" s="70"/>
      <c r="DP79" s="70"/>
      <c r="DQ79" s="70"/>
      <c r="DR79" s="70"/>
      <c r="DS79" s="70"/>
      <c r="DT79" s="70"/>
      <c r="DU79" s="71"/>
      <c r="DV79" s="69">
        <f>データ!EE7</f>
        <v>52.8</v>
      </c>
      <c r="DW79" s="70"/>
      <c r="DX79" s="70"/>
      <c r="DY79" s="70"/>
      <c r="DZ79" s="70"/>
      <c r="EA79" s="70"/>
      <c r="EB79" s="70"/>
      <c r="EC79" s="70"/>
      <c r="ED79" s="70"/>
      <c r="EE79" s="70"/>
      <c r="EF79" s="70"/>
      <c r="EG79" s="70"/>
      <c r="EH79" s="70"/>
      <c r="EI79" s="70"/>
      <c r="EJ79" s="71"/>
      <c r="EK79" s="69">
        <f>データ!EF7</f>
        <v>53.4</v>
      </c>
      <c r="EL79" s="70"/>
      <c r="EM79" s="70"/>
      <c r="EN79" s="70"/>
      <c r="EO79" s="70"/>
      <c r="EP79" s="70"/>
      <c r="EQ79" s="70"/>
      <c r="ER79" s="70"/>
      <c r="ES79" s="70"/>
      <c r="ET79" s="70"/>
      <c r="EU79" s="70"/>
      <c r="EV79" s="70"/>
      <c r="EW79" s="70"/>
      <c r="EX79" s="70"/>
      <c r="EY79" s="71"/>
      <c r="EZ79" s="69">
        <f>データ!EG7</f>
        <v>56</v>
      </c>
      <c r="FA79" s="70"/>
      <c r="FB79" s="70"/>
      <c r="FC79" s="70"/>
      <c r="FD79" s="70"/>
      <c r="FE79" s="70"/>
      <c r="FF79" s="70"/>
      <c r="FG79" s="70"/>
      <c r="FH79" s="70"/>
      <c r="FI79" s="70"/>
      <c r="FJ79" s="70"/>
      <c r="FK79" s="70"/>
      <c r="FL79" s="70"/>
      <c r="FM79" s="70"/>
      <c r="FN79" s="71"/>
      <c r="FO79" s="69">
        <f>データ!EH7</f>
        <v>58.1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60.1</v>
      </c>
      <c r="GU79" s="70"/>
      <c r="GV79" s="70"/>
      <c r="GW79" s="70"/>
      <c r="GX79" s="70"/>
      <c r="GY79" s="70"/>
      <c r="GZ79" s="70"/>
      <c r="HA79" s="70"/>
      <c r="HB79" s="70"/>
      <c r="HC79" s="70"/>
      <c r="HD79" s="70"/>
      <c r="HE79" s="70"/>
      <c r="HF79" s="70"/>
      <c r="HG79" s="70"/>
      <c r="HH79" s="71"/>
      <c r="HI79" s="69">
        <f>データ!EP7</f>
        <v>65.5</v>
      </c>
      <c r="HJ79" s="70"/>
      <c r="HK79" s="70"/>
      <c r="HL79" s="70"/>
      <c r="HM79" s="70"/>
      <c r="HN79" s="70"/>
      <c r="HO79" s="70"/>
      <c r="HP79" s="70"/>
      <c r="HQ79" s="70"/>
      <c r="HR79" s="70"/>
      <c r="HS79" s="70"/>
      <c r="HT79" s="70"/>
      <c r="HU79" s="70"/>
      <c r="HV79" s="70"/>
      <c r="HW79" s="71"/>
      <c r="HX79" s="69">
        <f>データ!EQ7</f>
        <v>64.5</v>
      </c>
      <c r="HY79" s="70"/>
      <c r="HZ79" s="70"/>
      <c r="IA79" s="70"/>
      <c r="IB79" s="70"/>
      <c r="IC79" s="70"/>
      <c r="ID79" s="70"/>
      <c r="IE79" s="70"/>
      <c r="IF79" s="70"/>
      <c r="IG79" s="70"/>
      <c r="IH79" s="70"/>
      <c r="II79" s="70"/>
      <c r="IJ79" s="70"/>
      <c r="IK79" s="70"/>
      <c r="IL79" s="71"/>
      <c r="IM79" s="69">
        <f>データ!ER7</f>
        <v>68.099999999999994</v>
      </c>
      <c r="IN79" s="70"/>
      <c r="IO79" s="70"/>
      <c r="IP79" s="70"/>
      <c r="IQ79" s="70"/>
      <c r="IR79" s="70"/>
      <c r="IS79" s="70"/>
      <c r="IT79" s="70"/>
      <c r="IU79" s="70"/>
      <c r="IV79" s="70"/>
      <c r="IW79" s="70"/>
      <c r="IX79" s="70"/>
      <c r="IY79" s="70"/>
      <c r="IZ79" s="70"/>
      <c r="JA79" s="71"/>
      <c r="JB79" s="69">
        <f>データ!ES7</f>
        <v>68.099999999999994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40713595</v>
      </c>
      <c r="KH79" s="67"/>
      <c r="KI79" s="67"/>
      <c r="KJ79" s="67"/>
      <c r="KK79" s="67"/>
      <c r="KL79" s="67"/>
      <c r="KM79" s="67"/>
      <c r="KN79" s="67"/>
      <c r="KO79" s="67"/>
      <c r="KP79" s="67"/>
      <c r="KQ79" s="67"/>
      <c r="KR79" s="67"/>
      <c r="KS79" s="67"/>
      <c r="KT79" s="67"/>
      <c r="KU79" s="68"/>
      <c r="KV79" s="66">
        <f>データ!FA7</f>
        <v>40954093</v>
      </c>
      <c r="KW79" s="67"/>
      <c r="KX79" s="67"/>
      <c r="KY79" s="67"/>
      <c r="KZ79" s="67"/>
      <c r="LA79" s="67"/>
      <c r="LB79" s="67"/>
      <c r="LC79" s="67"/>
      <c r="LD79" s="67"/>
      <c r="LE79" s="67"/>
      <c r="LF79" s="67"/>
      <c r="LG79" s="67"/>
      <c r="LH79" s="67"/>
      <c r="LI79" s="67"/>
      <c r="LJ79" s="68"/>
      <c r="LK79" s="66">
        <f>データ!FB7</f>
        <v>42475034</v>
      </c>
      <c r="LL79" s="67"/>
      <c r="LM79" s="67"/>
      <c r="LN79" s="67"/>
      <c r="LO79" s="67"/>
      <c r="LP79" s="67"/>
      <c r="LQ79" s="67"/>
      <c r="LR79" s="67"/>
      <c r="LS79" s="67"/>
      <c r="LT79" s="67"/>
      <c r="LU79" s="67"/>
      <c r="LV79" s="67"/>
      <c r="LW79" s="67"/>
      <c r="LX79" s="67"/>
      <c r="LY79" s="68"/>
      <c r="LZ79" s="66">
        <f>データ!FC7</f>
        <v>38854008</v>
      </c>
      <c r="MA79" s="67"/>
      <c r="MB79" s="67"/>
      <c r="MC79" s="67"/>
      <c r="MD79" s="67"/>
      <c r="ME79" s="67"/>
      <c r="MF79" s="67"/>
      <c r="MG79" s="67"/>
      <c r="MH79" s="67"/>
      <c r="MI79" s="67"/>
      <c r="MJ79" s="67"/>
      <c r="MK79" s="67"/>
      <c r="ML79" s="67"/>
      <c r="MM79" s="67"/>
      <c r="MN79" s="68"/>
      <c r="MO79" s="66">
        <f>データ!FD7</f>
        <v>39528876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5W7aIHuxB2H3DlSvWo8Dbg+Mhdzwf64UUZoOADJaHvGhxLWVKjfgLNKS4em6sxTp7qPO71o9BSgs778jEFCAgg==" saltValue="QBjlOpEai6caU1cLfftZA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disablePrompts="1"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3" t="s">
        <v>112</v>
      </c>
      <c r="AJ4" s="154"/>
      <c r="AK4" s="154"/>
      <c r="AL4" s="154"/>
      <c r="AM4" s="154"/>
      <c r="AN4" s="154"/>
      <c r="AO4" s="154"/>
      <c r="AP4" s="154"/>
      <c r="AQ4" s="154"/>
      <c r="AR4" s="154"/>
      <c r="AS4" s="155"/>
      <c r="AT4" s="152" t="s">
        <v>113</v>
      </c>
      <c r="AU4" s="151"/>
      <c r="AV4" s="151"/>
      <c r="AW4" s="151"/>
      <c r="AX4" s="151"/>
      <c r="AY4" s="151"/>
      <c r="AZ4" s="151"/>
      <c r="BA4" s="151"/>
      <c r="BB4" s="151"/>
      <c r="BC4" s="151"/>
      <c r="BD4" s="151"/>
      <c r="BE4" s="152" t="s">
        <v>114</v>
      </c>
      <c r="BF4" s="151"/>
      <c r="BG4" s="151"/>
      <c r="BH4" s="151"/>
      <c r="BI4" s="151"/>
      <c r="BJ4" s="151"/>
      <c r="BK4" s="151"/>
      <c r="BL4" s="151"/>
      <c r="BM4" s="151"/>
      <c r="BN4" s="151"/>
      <c r="BO4" s="151"/>
      <c r="BP4" s="153" t="s">
        <v>115</v>
      </c>
      <c r="BQ4" s="154"/>
      <c r="BR4" s="154"/>
      <c r="BS4" s="154"/>
      <c r="BT4" s="154"/>
      <c r="BU4" s="154"/>
      <c r="BV4" s="154"/>
      <c r="BW4" s="154"/>
      <c r="BX4" s="154"/>
      <c r="BY4" s="154"/>
      <c r="BZ4" s="155"/>
      <c r="CA4" s="151" t="s">
        <v>116</v>
      </c>
      <c r="CB4" s="151"/>
      <c r="CC4" s="151"/>
      <c r="CD4" s="151"/>
      <c r="CE4" s="151"/>
      <c r="CF4" s="151"/>
      <c r="CG4" s="151"/>
      <c r="CH4" s="151"/>
      <c r="CI4" s="151"/>
      <c r="CJ4" s="151"/>
      <c r="CK4" s="151"/>
      <c r="CL4" s="152" t="s">
        <v>117</v>
      </c>
      <c r="CM4" s="151"/>
      <c r="CN4" s="151"/>
      <c r="CO4" s="151"/>
      <c r="CP4" s="151"/>
      <c r="CQ4" s="151"/>
      <c r="CR4" s="151"/>
      <c r="CS4" s="151"/>
      <c r="CT4" s="151"/>
      <c r="CU4" s="151"/>
      <c r="CV4" s="151"/>
      <c r="CW4" s="151" t="s">
        <v>118</v>
      </c>
      <c r="CX4" s="151"/>
      <c r="CY4" s="151"/>
      <c r="CZ4" s="151"/>
      <c r="DA4" s="151"/>
      <c r="DB4" s="151"/>
      <c r="DC4" s="151"/>
      <c r="DD4" s="151"/>
      <c r="DE4" s="151"/>
      <c r="DF4" s="151"/>
      <c r="DG4" s="151"/>
      <c r="DH4" s="151" t="s">
        <v>119</v>
      </c>
      <c r="DI4" s="151"/>
      <c r="DJ4" s="151"/>
      <c r="DK4" s="151"/>
      <c r="DL4" s="151"/>
      <c r="DM4" s="151"/>
      <c r="DN4" s="151"/>
      <c r="DO4" s="151"/>
      <c r="DP4" s="151"/>
      <c r="DQ4" s="151"/>
      <c r="DR4" s="151"/>
      <c r="DS4" s="152" t="s">
        <v>120</v>
      </c>
      <c r="DT4" s="151"/>
      <c r="DU4" s="151"/>
      <c r="DV4" s="151"/>
      <c r="DW4" s="151"/>
      <c r="DX4" s="151"/>
      <c r="DY4" s="151"/>
      <c r="DZ4" s="151"/>
      <c r="EA4" s="151"/>
      <c r="EB4" s="151"/>
      <c r="EC4" s="151"/>
      <c r="ED4" s="153" t="s">
        <v>121</v>
      </c>
      <c r="EE4" s="154"/>
      <c r="EF4" s="154"/>
      <c r="EG4" s="154"/>
      <c r="EH4" s="154"/>
      <c r="EI4" s="154"/>
      <c r="EJ4" s="154"/>
      <c r="EK4" s="154"/>
      <c r="EL4" s="154"/>
      <c r="EM4" s="154"/>
      <c r="EN4" s="155"/>
      <c r="EO4" s="151" t="s">
        <v>122</v>
      </c>
      <c r="EP4" s="151"/>
      <c r="EQ4" s="151"/>
      <c r="ER4" s="151"/>
      <c r="ES4" s="151"/>
      <c r="ET4" s="151"/>
      <c r="EU4" s="151"/>
      <c r="EV4" s="151"/>
      <c r="EW4" s="151"/>
      <c r="EX4" s="151"/>
      <c r="EY4" s="151"/>
      <c r="EZ4" s="151" t="s">
        <v>123</v>
      </c>
      <c r="FA4" s="151"/>
      <c r="FB4" s="151"/>
      <c r="FC4" s="151"/>
      <c r="FD4" s="151"/>
      <c r="FE4" s="151"/>
      <c r="FF4" s="151"/>
      <c r="FG4" s="151"/>
      <c r="FH4" s="151"/>
      <c r="FI4" s="151"/>
      <c r="FJ4" s="151"/>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159</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160</v>
      </c>
      <c r="DK5" s="49" t="s">
        <v>151</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c r="A6" s="35" t="s">
        <v>162</v>
      </c>
      <c r="B6" s="50">
        <f>B8</f>
        <v>2024</v>
      </c>
      <c r="C6" s="50">
        <f t="shared" ref="C6:M6" si="2">C8</f>
        <v>268089</v>
      </c>
      <c r="D6" s="50">
        <f t="shared" si="2"/>
        <v>46</v>
      </c>
      <c r="E6" s="50">
        <f t="shared" si="2"/>
        <v>6</v>
      </c>
      <c r="F6" s="50">
        <f t="shared" si="2"/>
        <v>0</v>
      </c>
      <c r="G6" s="50">
        <f t="shared" si="2"/>
        <v>1</v>
      </c>
      <c r="H6" s="148" t="str">
        <f>IF(H8&lt;&gt;I8,H8,"")&amp;IF(I8&lt;&gt;J8,I8,"")&amp;"　"&amp;J8</f>
        <v>京都府国民健康保険山城病院組合　京都山城総合医療センター</v>
      </c>
      <c r="I6" s="149"/>
      <c r="J6" s="150"/>
      <c r="K6" s="50" t="str">
        <f t="shared" si="2"/>
        <v>当然財務</v>
      </c>
      <c r="L6" s="50" t="str">
        <f t="shared" si="2"/>
        <v>病院事業</v>
      </c>
      <c r="M6" s="50" t="str">
        <f t="shared" si="2"/>
        <v>一般病院</v>
      </c>
      <c r="N6" s="50" t="str">
        <f>N8</f>
        <v>300床以上～400床未満</v>
      </c>
      <c r="O6" s="50" t="str">
        <f>O8</f>
        <v>非設置</v>
      </c>
      <c r="P6" s="50" t="str">
        <f>P8</f>
        <v>直営</v>
      </c>
      <c r="Q6" s="51">
        <f t="shared" ref="Q6:AH6" si="3">Q8</f>
        <v>25</v>
      </c>
      <c r="R6" s="50" t="str">
        <f t="shared" si="3"/>
        <v>対象</v>
      </c>
      <c r="S6" s="50" t="str">
        <f t="shared" si="3"/>
        <v>ド 透 I 未 訓</v>
      </c>
      <c r="T6" s="50" t="str">
        <f t="shared" si="3"/>
        <v>救 臨 が 感 災 地 輪</v>
      </c>
      <c r="U6" s="51" t="str">
        <f>U8</f>
        <v>-</v>
      </c>
      <c r="V6" s="51">
        <f>V8</f>
        <v>25183</v>
      </c>
      <c r="W6" s="50" t="str">
        <f>W8</f>
        <v>非該当</v>
      </c>
      <c r="X6" s="50" t="str">
        <f t="shared" ref="X6" si="4">X8</f>
        <v>非該当</v>
      </c>
      <c r="Y6" s="50" t="str">
        <f t="shared" si="3"/>
        <v>７：１</v>
      </c>
      <c r="Z6" s="51">
        <f t="shared" si="3"/>
        <v>345</v>
      </c>
      <c r="AA6" s="51" t="str">
        <f t="shared" si="3"/>
        <v>-</v>
      </c>
      <c r="AB6" s="51" t="str">
        <f t="shared" si="3"/>
        <v>-</v>
      </c>
      <c r="AC6" s="51" t="str">
        <f t="shared" si="3"/>
        <v>-</v>
      </c>
      <c r="AD6" s="51">
        <f t="shared" si="3"/>
        <v>10</v>
      </c>
      <c r="AE6" s="51">
        <f t="shared" si="3"/>
        <v>355</v>
      </c>
      <c r="AF6" s="51">
        <f t="shared" si="3"/>
        <v>317</v>
      </c>
      <c r="AG6" s="51" t="str">
        <f t="shared" si="3"/>
        <v>-</v>
      </c>
      <c r="AH6" s="51">
        <f t="shared" si="3"/>
        <v>317</v>
      </c>
      <c r="AI6" s="52">
        <f>IF(AI8="-",NA(),AI8)</f>
        <v>99</v>
      </c>
      <c r="AJ6" s="52">
        <f t="shared" ref="AJ6:AR6" si="5">IF(AJ8="-",NA(),AJ8)</f>
        <v>104.9</v>
      </c>
      <c r="AK6" s="52">
        <f t="shared" si="5"/>
        <v>105.3</v>
      </c>
      <c r="AL6" s="52">
        <f t="shared" si="5"/>
        <v>98.4</v>
      </c>
      <c r="AM6" s="52">
        <f t="shared" si="5"/>
        <v>93.8</v>
      </c>
      <c r="AN6" s="52">
        <f t="shared" si="5"/>
        <v>102.4</v>
      </c>
      <c r="AO6" s="52">
        <f t="shared" si="5"/>
        <v>107.2</v>
      </c>
      <c r="AP6" s="52">
        <f t="shared" si="5"/>
        <v>104.8</v>
      </c>
      <c r="AQ6" s="52">
        <f t="shared" si="5"/>
        <v>95.8</v>
      </c>
      <c r="AR6" s="52">
        <f t="shared" si="5"/>
        <v>92.8</v>
      </c>
      <c r="AS6" s="52" t="str">
        <f>IF(AS8="-","【-】","【"&amp;SUBSTITUTE(TEXT(AS8,"#,##0.0"),"-","△")&amp;"】")</f>
        <v>【93.7】</v>
      </c>
      <c r="AT6" s="52">
        <f>IF(AT8="-",NA(),AT8)</f>
        <v>91.9</v>
      </c>
      <c r="AU6" s="52">
        <f t="shared" ref="AU6:BC6" si="6">IF(AU8="-",NA(),AU8)</f>
        <v>93.7</v>
      </c>
      <c r="AV6" s="52">
        <f t="shared" si="6"/>
        <v>93.8</v>
      </c>
      <c r="AW6" s="52">
        <f t="shared" si="6"/>
        <v>92.1</v>
      </c>
      <c r="AX6" s="52">
        <f t="shared" si="6"/>
        <v>90.1</v>
      </c>
      <c r="AY6" s="52">
        <f t="shared" si="6"/>
        <v>84.1</v>
      </c>
      <c r="AZ6" s="52">
        <f t="shared" si="6"/>
        <v>86.3</v>
      </c>
      <c r="BA6" s="52">
        <f t="shared" si="6"/>
        <v>86.6</v>
      </c>
      <c r="BB6" s="52">
        <f t="shared" si="6"/>
        <v>86.2</v>
      </c>
      <c r="BC6" s="52">
        <f t="shared" si="6"/>
        <v>85.2</v>
      </c>
      <c r="BD6" s="52" t="str">
        <f>IF(BD8="-","【-】","【"&amp;SUBSTITUTE(TEXT(BD8,"#,##0.0"),"-","△")&amp;"】")</f>
        <v>【85.2】</v>
      </c>
      <c r="BE6" s="52">
        <f>IF(BE8="-",NA(),BE8)</f>
        <v>91.2</v>
      </c>
      <c r="BF6" s="52">
        <f t="shared" ref="BF6:BN6" si="7">IF(BF8="-",NA(),BF8)</f>
        <v>93</v>
      </c>
      <c r="BG6" s="52">
        <f t="shared" si="7"/>
        <v>93.2</v>
      </c>
      <c r="BH6" s="52">
        <f t="shared" si="7"/>
        <v>91.5</v>
      </c>
      <c r="BI6" s="52">
        <f t="shared" si="7"/>
        <v>89.5</v>
      </c>
      <c r="BJ6" s="52">
        <f t="shared" si="7"/>
        <v>81.400000000000006</v>
      </c>
      <c r="BK6" s="52">
        <f t="shared" si="7"/>
        <v>83.7</v>
      </c>
      <c r="BL6" s="52">
        <f t="shared" si="7"/>
        <v>84</v>
      </c>
      <c r="BM6" s="52">
        <f t="shared" si="7"/>
        <v>83.4</v>
      </c>
      <c r="BN6" s="52">
        <f t="shared" si="7"/>
        <v>82.4</v>
      </c>
      <c r="BO6" s="52" t="str">
        <f>IF(BO8="-","【-】","【"&amp;SUBSTITUTE(TEXT(BO8,"#,##0.0"),"-","△")&amp;"】")</f>
        <v>【82.6】</v>
      </c>
      <c r="BP6" s="52">
        <f>IF(BP8="-",NA(),BP8)</f>
        <v>66.3</v>
      </c>
      <c r="BQ6" s="52">
        <f t="shared" ref="BQ6:BY6" si="8">IF(BQ8="-",NA(),BQ8)</f>
        <v>67.599999999999994</v>
      </c>
      <c r="BR6" s="52">
        <f t="shared" si="8"/>
        <v>69.900000000000006</v>
      </c>
      <c r="BS6" s="52">
        <f t="shared" si="8"/>
        <v>66.099999999999994</v>
      </c>
      <c r="BT6" s="52">
        <f t="shared" si="8"/>
        <v>68.400000000000006</v>
      </c>
      <c r="BU6" s="52">
        <f t="shared" si="8"/>
        <v>66.5</v>
      </c>
      <c r="BV6" s="52">
        <f t="shared" si="8"/>
        <v>66.8</v>
      </c>
      <c r="BW6" s="52">
        <f t="shared" si="8"/>
        <v>66.599999999999994</v>
      </c>
      <c r="BX6" s="52">
        <f t="shared" si="8"/>
        <v>68</v>
      </c>
      <c r="BY6" s="52">
        <f t="shared" si="8"/>
        <v>70</v>
      </c>
      <c r="BZ6" s="52" t="str">
        <f>IF(BZ8="-","【-】","【"&amp;SUBSTITUTE(TEXT(BZ8,"#,##0.0"),"-","△")&amp;"】")</f>
        <v>【70.7】</v>
      </c>
      <c r="CA6" s="53">
        <f>IF(CA8="-",NA(),CA8)</f>
        <v>54388</v>
      </c>
      <c r="CB6" s="53">
        <f t="shared" ref="CB6:CJ6" si="9">IF(CB8="-",NA(),CB8)</f>
        <v>55903</v>
      </c>
      <c r="CC6" s="53">
        <f t="shared" si="9"/>
        <v>59748</v>
      </c>
      <c r="CD6" s="53">
        <f t="shared" si="9"/>
        <v>57456</v>
      </c>
      <c r="CE6" s="53">
        <f t="shared" si="9"/>
        <v>55970</v>
      </c>
      <c r="CF6" s="53">
        <f t="shared" si="9"/>
        <v>57368</v>
      </c>
      <c r="CG6" s="53">
        <f t="shared" si="9"/>
        <v>59838</v>
      </c>
      <c r="CH6" s="53">
        <f t="shared" si="9"/>
        <v>62697</v>
      </c>
      <c r="CI6" s="53">
        <f t="shared" si="9"/>
        <v>62059</v>
      </c>
      <c r="CJ6" s="53">
        <f t="shared" si="9"/>
        <v>63076</v>
      </c>
      <c r="CK6" s="52" t="str">
        <f>IF(CK8="-","【-】","【"&amp;SUBSTITUTE(TEXT(CK8,"#,##0"),"-","△")&amp;"】")</f>
        <v>【63,608】</v>
      </c>
      <c r="CL6" s="53">
        <f>IF(CL8="-",NA(),CL8)</f>
        <v>17988</v>
      </c>
      <c r="CM6" s="53">
        <f t="shared" ref="CM6:CU6" si="10">IF(CM8="-",NA(),CM8)</f>
        <v>18744</v>
      </c>
      <c r="CN6" s="53">
        <f t="shared" si="10"/>
        <v>18354</v>
      </c>
      <c r="CO6" s="53">
        <f t="shared" si="10"/>
        <v>19166</v>
      </c>
      <c r="CP6" s="53">
        <f t="shared" si="10"/>
        <v>19016</v>
      </c>
      <c r="CQ6" s="53">
        <f t="shared" si="10"/>
        <v>15986</v>
      </c>
      <c r="CR6" s="53">
        <f t="shared" si="10"/>
        <v>16421</v>
      </c>
      <c r="CS6" s="53">
        <f t="shared" si="10"/>
        <v>17279</v>
      </c>
      <c r="CT6" s="53">
        <f t="shared" si="10"/>
        <v>17851</v>
      </c>
      <c r="CU6" s="53">
        <f t="shared" si="10"/>
        <v>18102</v>
      </c>
      <c r="CV6" s="52" t="str">
        <f>IF(CV8="-","【-】","【"&amp;SUBSTITUTE(TEXT(CV8,"#,##0"),"-","△")&amp;"】")</f>
        <v>【18,510】</v>
      </c>
      <c r="CW6" s="52">
        <f>IF(CW8="-",NA(),CW8)</f>
        <v>55.9</v>
      </c>
      <c r="CX6" s="52">
        <f t="shared" ref="CX6:DF6" si="11">IF(CX8="-",NA(),CX8)</f>
        <v>53.5</v>
      </c>
      <c r="CY6" s="52">
        <f t="shared" si="11"/>
        <v>53.5</v>
      </c>
      <c r="CZ6" s="52">
        <f t="shared" si="11"/>
        <v>55</v>
      </c>
      <c r="DA6" s="52">
        <f t="shared" si="11"/>
        <v>57.5</v>
      </c>
      <c r="DB6" s="52">
        <f t="shared" si="11"/>
        <v>60.8</v>
      </c>
      <c r="DC6" s="52">
        <f t="shared" si="11"/>
        <v>57.4</v>
      </c>
      <c r="DD6" s="52">
        <f t="shared" si="11"/>
        <v>55.7</v>
      </c>
      <c r="DE6" s="52">
        <f t="shared" si="11"/>
        <v>57.2</v>
      </c>
      <c r="DF6" s="52">
        <f t="shared" si="11"/>
        <v>58.7</v>
      </c>
      <c r="DG6" s="52" t="str">
        <f>IF(DG8="-","【-】","【"&amp;SUBSTITUTE(TEXT(DG8,"#,##0.0"),"-","△")&amp;"】")</f>
        <v>【57.7】</v>
      </c>
      <c r="DH6" s="52">
        <f>IF(DH8="-",NA(),DH8)</f>
        <v>26</v>
      </c>
      <c r="DI6" s="52">
        <f t="shared" ref="DI6:DQ6" si="12">IF(DI8="-",NA(),DI8)</f>
        <v>27.1</v>
      </c>
      <c r="DJ6" s="52">
        <f t="shared" si="12"/>
        <v>26.4</v>
      </c>
      <c r="DK6" s="52">
        <f t="shared" si="12"/>
        <v>26.9</v>
      </c>
      <c r="DL6" s="52">
        <f t="shared" si="12"/>
        <v>25.9</v>
      </c>
      <c r="DM6" s="52">
        <f t="shared" si="12"/>
        <v>24.1</v>
      </c>
      <c r="DN6" s="52">
        <f t="shared" si="12"/>
        <v>23.9</v>
      </c>
      <c r="DO6" s="52">
        <f t="shared" si="12"/>
        <v>24.4</v>
      </c>
      <c r="DP6" s="52">
        <f t="shared" si="12"/>
        <v>25.7</v>
      </c>
      <c r="DQ6" s="52">
        <f t="shared" si="12"/>
        <v>25.9</v>
      </c>
      <c r="DR6" s="52" t="str">
        <f>IF(DR8="-","【-】","【"&amp;SUBSTITUTE(TEXT(DR8,"#,##0.0"),"-","△")&amp;"】")</f>
        <v>【26.7】</v>
      </c>
      <c r="DS6" s="52">
        <f>IF(DS8="-",NA(),DS8)</f>
        <v>10.3</v>
      </c>
      <c r="DT6" s="52">
        <f t="shared" ref="DT6:EB6" si="13">IF(DT8="-",NA(),DT8)</f>
        <v>4.8</v>
      </c>
      <c r="DU6" s="52">
        <f t="shared" si="13"/>
        <v>0</v>
      </c>
      <c r="DV6" s="52">
        <f t="shared" si="13"/>
        <v>2.9</v>
      </c>
      <c r="DW6" s="52">
        <f t="shared" si="13"/>
        <v>11.1</v>
      </c>
      <c r="DX6" s="52">
        <f t="shared" si="13"/>
        <v>83.2</v>
      </c>
      <c r="DY6" s="52">
        <f t="shared" si="13"/>
        <v>84.6</v>
      </c>
      <c r="DZ6" s="52">
        <f t="shared" si="13"/>
        <v>67.8</v>
      </c>
      <c r="EA6" s="52">
        <f t="shared" si="13"/>
        <v>61.8</v>
      </c>
      <c r="EB6" s="52">
        <f t="shared" si="13"/>
        <v>56.5</v>
      </c>
      <c r="EC6" s="52" t="str">
        <f>IF(EC8="-","【-】","【"&amp;SUBSTITUTE(TEXT(EC8,"#,##0.0"),"-","△")&amp;"】")</f>
        <v>【54.3】</v>
      </c>
      <c r="ED6" s="52">
        <f>IF(ED8="-",NA(),ED8)</f>
        <v>50</v>
      </c>
      <c r="EE6" s="52">
        <f t="shared" ref="EE6:EM6" si="14">IF(EE8="-",NA(),EE8)</f>
        <v>52.8</v>
      </c>
      <c r="EF6" s="52">
        <f t="shared" si="14"/>
        <v>53.4</v>
      </c>
      <c r="EG6" s="52">
        <f t="shared" si="14"/>
        <v>56</v>
      </c>
      <c r="EH6" s="52">
        <f t="shared" si="14"/>
        <v>58.1</v>
      </c>
      <c r="EI6" s="52">
        <f t="shared" si="14"/>
        <v>54.3</v>
      </c>
      <c r="EJ6" s="52">
        <f t="shared" si="14"/>
        <v>54.9</v>
      </c>
      <c r="EK6" s="52">
        <f t="shared" si="14"/>
        <v>56.1</v>
      </c>
      <c r="EL6" s="52">
        <f t="shared" si="14"/>
        <v>57.5</v>
      </c>
      <c r="EM6" s="52">
        <f t="shared" si="14"/>
        <v>59.3</v>
      </c>
      <c r="EN6" s="52" t="str">
        <f>IF(EN8="-","【-】","【"&amp;SUBSTITUTE(TEXT(EN8,"#,##0.0"),"-","△")&amp;"】")</f>
        <v>【58.0】</v>
      </c>
      <c r="EO6" s="52">
        <f>IF(EO8="-",NA(),EO8)</f>
        <v>60.1</v>
      </c>
      <c r="EP6" s="52">
        <f t="shared" ref="EP6:EX6" si="15">IF(EP8="-",NA(),EP8)</f>
        <v>65.5</v>
      </c>
      <c r="EQ6" s="52">
        <f t="shared" si="15"/>
        <v>64.5</v>
      </c>
      <c r="ER6" s="52">
        <f t="shared" si="15"/>
        <v>68.099999999999994</v>
      </c>
      <c r="ES6" s="52">
        <f t="shared" si="15"/>
        <v>68.099999999999994</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40713595</v>
      </c>
      <c r="FA6" s="53">
        <f t="shared" ref="FA6:FI6" si="16">IF(FA8="-",NA(),FA8)</f>
        <v>40954093</v>
      </c>
      <c r="FB6" s="53">
        <f t="shared" si="16"/>
        <v>42475034</v>
      </c>
      <c r="FC6" s="53">
        <f t="shared" si="16"/>
        <v>38854008</v>
      </c>
      <c r="FD6" s="53">
        <f t="shared" si="16"/>
        <v>39528876</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c r="A7" s="35" t="s">
        <v>163</v>
      </c>
      <c r="B7" s="50">
        <f t="shared" ref="B7:AH7" si="17">B8</f>
        <v>2024</v>
      </c>
      <c r="C7" s="50">
        <f t="shared" si="17"/>
        <v>268089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300床以上～400床未満</v>
      </c>
      <c r="O7" s="50" t="str">
        <f>O8</f>
        <v>非設置</v>
      </c>
      <c r="P7" s="50" t="str">
        <f>P8</f>
        <v>直営</v>
      </c>
      <c r="Q7" s="51">
        <f t="shared" si="17"/>
        <v>25</v>
      </c>
      <c r="R7" s="50" t="str">
        <f t="shared" si="17"/>
        <v>対象</v>
      </c>
      <c r="S7" s="50" t="str">
        <f t="shared" si="17"/>
        <v>ド 透 I 未 訓</v>
      </c>
      <c r="T7" s="50" t="str">
        <f t="shared" si="17"/>
        <v>救 臨 が 感 災 地 輪</v>
      </c>
      <c r="U7" s="51" t="str">
        <f>U8</f>
        <v>-</v>
      </c>
      <c r="V7" s="51">
        <f>V8</f>
        <v>25183</v>
      </c>
      <c r="W7" s="50" t="str">
        <f>W8</f>
        <v>非該当</v>
      </c>
      <c r="X7" s="50" t="str">
        <f t="shared" si="17"/>
        <v>非該当</v>
      </c>
      <c r="Y7" s="50" t="str">
        <f t="shared" si="17"/>
        <v>７：１</v>
      </c>
      <c r="Z7" s="51">
        <f t="shared" si="17"/>
        <v>345</v>
      </c>
      <c r="AA7" s="51" t="str">
        <f t="shared" si="17"/>
        <v>-</v>
      </c>
      <c r="AB7" s="51" t="str">
        <f t="shared" si="17"/>
        <v>-</v>
      </c>
      <c r="AC7" s="51" t="str">
        <f t="shared" si="17"/>
        <v>-</v>
      </c>
      <c r="AD7" s="51">
        <f t="shared" si="17"/>
        <v>10</v>
      </c>
      <c r="AE7" s="51">
        <f t="shared" si="17"/>
        <v>355</v>
      </c>
      <c r="AF7" s="51">
        <f t="shared" si="17"/>
        <v>317</v>
      </c>
      <c r="AG7" s="51" t="str">
        <f t="shared" si="17"/>
        <v>-</v>
      </c>
      <c r="AH7" s="51">
        <f t="shared" si="17"/>
        <v>317</v>
      </c>
      <c r="AI7" s="52">
        <f>AI8</f>
        <v>99</v>
      </c>
      <c r="AJ7" s="52">
        <f t="shared" ref="AJ7:AR7" si="18">AJ8</f>
        <v>104.9</v>
      </c>
      <c r="AK7" s="52">
        <f t="shared" si="18"/>
        <v>105.3</v>
      </c>
      <c r="AL7" s="52">
        <f t="shared" si="18"/>
        <v>98.4</v>
      </c>
      <c r="AM7" s="52">
        <f t="shared" si="18"/>
        <v>93.8</v>
      </c>
      <c r="AN7" s="52">
        <f t="shared" si="18"/>
        <v>102.4</v>
      </c>
      <c r="AO7" s="52">
        <f t="shared" si="18"/>
        <v>107.2</v>
      </c>
      <c r="AP7" s="52">
        <f t="shared" si="18"/>
        <v>104.8</v>
      </c>
      <c r="AQ7" s="52">
        <f t="shared" si="18"/>
        <v>95.8</v>
      </c>
      <c r="AR7" s="52">
        <f t="shared" si="18"/>
        <v>92.8</v>
      </c>
      <c r="AS7" s="52"/>
      <c r="AT7" s="52">
        <f>AT8</f>
        <v>91.9</v>
      </c>
      <c r="AU7" s="52">
        <f t="shared" ref="AU7:BC7" si="19">AU8</f>
        <v>93.7</v>
      </c>
      <c r="AV7" s="52">
        <f t="shared" si="19"/>
        <v>93.8</v>
      </c>
      <c r="AW7" s="52">
        <f t="shared" si="19"/>
        <v>92.1</v>
      </c>
      <c r="AX7" s="52">
        <f t="shared" si="19"/>
        <v>90.1</v>
      </c>
      <c r="AY7" s="52">
        <f t="shared" si="19"/>
        <v>84.1</v>
      </c>
      <c r="AZ7" s="52">
        <f t="shared" si="19"/>
        <v>86.3</v>
      </c>
      <c r="BA7" s="52">
        <f t="shared" si="19"/>
        <v>86.6</v>
      </c>
      <c r="BB7" s="52">
        <f t="shared" si="19"/>
        <v>86.2</v>
      </c>
      <c r="BC7" s="52">
        <f t="shared" si="19"/>
        <v>85.2</v>
      </c>
      <c r="BD7" s="52"/>
      <c r="BE7" s="52">
        <f>BE8</f>
        <v>91.2</v>
      </c>
      <c r="BF7" s="52">
        <f t="shared" ref="BF7:BN7" si="20">BF8</f>
        <v>93</v>
      </c>
      <c r="BG7" s="52">
        <f t="shared" si="20"/>
        <v>93.2</v>
      </c>
      <c r="BH7" s="52">
        <f t="shared" si="20"/>
        <v>91.5</v>
      </c>
      <c r="BI7" s="52">
        <f t="shared" si="20"/>
        <v>89.5</v>
      </c>
      <c r="BJ7" s="52">
        <f t="shared" si="20"/>
        <v>81.400000000000006</v>
      </c>
      <c r="BK7" s="52">
        <f t="shared" si="20"/>
        <v>83.7</v>
      </c>
      <c r="BL7" s="52">
        <f t="shared" si="20"/>
        <v>84</v>
      </c>
      <c r="BM7" s="52">
        <f t="shared" si="20"/>
        <v>83.4</v>
      </c>
      <c r="BN7" s="52">
        <f t="shared" si="20"/>
        <v>82.4</v>
      </c>
      <c r="BO7" s="52"/>
      <c r="BP7" s="52">
        <f>BP8</f>
        <v>66.3</v>
      </c>
      <c r="BQ7" s="52">
        <f t="shared" ref="BQ7:BY7" si="21">BQ8</f>
        <v>67.599999999999994</v>
      </c>
      <c r="BR7" s="52">
        <f t="shared" si="21"/>
        <v>69.900000000000006</v>
      </c>
      <c r="BS7" s="52">
        <f t="shared" si="21"/>
        <v>66.099999999999994</v>
      </c>
      <c r="BT7" s="52">
        <f t="shared" si="21"/>
        <v>68.400000000000006</v>
      </c>
      <c r="BU7" s="52">
        <f t="shared" si="21"/>
        <v>66.5</v>
      </c>
      <c r="BV7" s="52">
        <f t="shared" si="21"/>
        <v>66.8</v>
      </c>
      <c r="BW7" s="52">
        <f t="shared" si="21"/>
        <v>66.599999999999994</v>
      </c>
      <c r="BX7" s="52">
        <f t="shared" si="21"/>
        <v>68</v>
      </c>
      <c r="BY7" s="52">
        <f t="shared" si="21"/>
        <v>70</v>
      </c>
      <c r="BZ7" s="52"/>
      <c r="CA7" s="53">
        <f>CA8</f>
        <v>54388</v>
      </c>
      <c r="CB7" s="53">
        <f t="shared" ref="CB7:CJ7" si="22">CB8</f>
        <v>55903</v>
      </c>
      <c r="CC7" s="53">
        <f t="shared" si="22"/>
        <v>59748</v>
      </c>
      <c r="CD7" s="53">
        <f t="shared" si="22"/>
        <v>57456</v>
      </c>
      <c r="CE7" s="53">
        <f t="shared" si="22"/>
        <v>55970</v>
      </c>
      <c r="CF7" s="53">
        <f t="shared" si="22"/>
        <v>57368</v>
      </c>
      <c r="CG7" s="53">
        <f t="shared" si="22"/>
        <v>59838</v>
      </c>
      <c r="CH7" s="53">
        <f t="shared" si="22"/>
        <v>62697</v>
      </c>
      <c r="CI7" s="53">
        <f t="shared" si="22"/>
        <v>62059</v>
      </c>
      <c r="CJ7" s="53">
        <f t="shared" si="22"/>
        <v>63076</v>
      </c>
      <c r="CK7" s="52"/>
      <c r="CL7" s="53">
        <f>CL8</f>
        <v>17988</v>
      </c>
      <c r="CM7" s="53">
        <f t="shared" ref="CM7:CU7" si="23">CM8</f>
        <v>18744</v>
      </c>
      <c r="CN7" s="53">
        <f t="shared" si="23"/>
        <v>18354</v>
      </c>
      <c r="CO7" s="53">
        <f t="shared" si="23"/>
        <v>19166</v>
      </c>
      <c r="CP7" s="53">
        <f t="shared" si="23"/>
        <v>19016</v>
      </c>
      <c r="CQ7" s="53">
        <f t="shared" si="23"/>
        <v>15986</v>
      </c>
      <c r="CR7" s="53">
        <f t="shared" si="23"/>
        <v>16421</v>
      </c>
      <c r="CS7" s="53">
        <f t="shared" si="23"/>
        <v>17279</v>
      </c>
      <c r="CT7" s="53">
        <f t="shared" si="23"/>
        <v>17851</v>
      </c>
      <c r="CU7" s="53">
        <f t="shared" si="23"/>
        <v>18102</v>
      </c>
      <c r="CV7" s="52"/>
      <c r="CW7" s="52">
        <f>CW8</f>
        <v>55.9</v>
      </c>
      <c r="CX7" s="52">
        <f t="shared" ref="CX7:DF7" si="24">CX8</f>
        <v>53.5</v>
      </c>
      <c r="CY7" s="52">
        <f t="shared" si="24"/>
        <v>53.5</v>
      </c>
      <c r="CZ7" s="52">
        <f t="shared" si="24"/>
        <v>55</v>
      </c>
      <c r="DA7" s="52">
        <f t="shared" si="24"/>
        <v>57.5</v>
      </c>
      <c r="DB7" s="52">
        <f t="shared" si="24"/>
        <v>60.8</v>
      </c>
      <c r="DC7" s="52">
        <f t="shared" si="24"/>
        <v>57.4</v>
      </c>
      <c r="DD7" s="52">
        <f t="shared" si="24"/>
        <v>55.7</v>
      </c>
      <c r="DE7" s="52">
        <f t="shared" si="24"/>
        <v>57.2</v>
      </c>
      <c r="DF7" s="52">
        <f t="shared" si="24"/>
        <v>58.7</v>
      </c>
      <c r="DG7" s="52"/>
      <c r="DH7" s="52">
        <f>DH8</f>
        <v>26</v>
      </c>
      <c r="DI7" s="52">
        <f t="shared" ref="DI7:DQ7" si="25">DI8</f>
        <v>27.1</v>
      </c>
      <c r="DJ7" s="52">
        <f t="shared" si="25"/>
        <v>26.4</v>
      </c>
      <c r="DK7" s="52">
        <f t="shared" si="25"/>
        <v>26.9</v>
      </c>
      <c r="DL7" s="52">
        <f t="shared" si="25"/>
        <v>25.9</v>
      </c>
      <c r="DM7" s="52">
        <f t="shared" si="25"/>
        <v>24.1</v>
      </c>
      <c r="DN7" s="52">
        <f t="shared" si="25"/>
        <v>23.9</v>
      </c>
      <c r="DO7" s="52">
        <f t="shared" si="25"/>
        <v>24.4</v>
      </c>
      <c r="DP7" s="52">
        <f t="shared" si="25"/>
        <v>25.7</v>
      </c>
      <c r="DQ7" s="52">
        <f t="shared" si="25"/>
        <v>25.9</v>
      </c>
      <c r="DR7" s="52"/>
      <c r="DS7" s="52">
        <f>DS8</f>
        <v>10.3</v>
      </c>
      <c r="DT7" s="52">
        <f t="shared" ref="DT7:EB7" si="26">DT8</f>
        <v>4.8</v>
      </c>
      <c r="DU7" s="52">
        <f t="shared" si="26"/>
        <v>0</v>
      </c>
      <c r="DV7" s="52">
        <f t="shared" si="26"/>
        <v>2.9</v>
      </c>
      <c r="DW7" s="52">
        <f t="shared" si="26"/>
        <v>11.1</v>
      </c>
      <c r="DX7" s="52">
        <f t="shared" si="26"/>
        <v>83.2</v>
      </c>
      <c r="DY7" s="52">
        <f t="shared" si="26"/>
        <v>84.6</v>
      </c>
      <c r="DZ7" s="52">
        <f t="shared" si="26"/>
        <v>67.8</v>
      </c>
      <c r="EA7" s="52">
        <f t="shared" si="26"/>
        <v>61.8</v>
      </c>
      <c r="EB7" s="52">
        <f t="shared" si="26"/>
        <v>56.5</v>
      </c>
      <c r="EC7" s="52"/>
      <c r="ED7" s="52">
        <f>ED8</f>
        <v>50</v>
      </c>
      <c r="EE7" s="52">
        <f t="shared" ref="EE7:EM7" si="27">EE8</f>
        <v>52.8</v>
      </c>
      <c r="EF7" s="52">
        <f t="shared" si="27"/>
        <v>53.4</v>
      </c>
      <c r="EG7" s="52">
        <f t="shared" si="27"/>
        <v>56</v>
      </c>
      <c r="EH7" s="52">
        <f t="shared" si="27"/>
        <v>58.1</v>
      </c>
      <c r="EI7" s="52">
        <f t="shared" si="27"/>
        <v>54.3</v>
      </c>
      <c r="EJ7" s="52">
        <f t="shared" si="27"/>
        <v>54.9</v>
      </c>
      <c r="EK7" s="52">
        <f t="shared" si="27"/>
        <v>56.1</v>
      </c>
      <c r="EL7" s="52">
        <f t="shared" si="27"/>
        <v>57.5</v>
      </c>
      <c r="EM7" s="52">
        <f t="shared" si="27"/>
        <v>59.3</v>
      </c>
      <c r="EN7" s="52"/>
      <c r="EO7" s="52">
        <f>EO8</f>
        <v>60.1</v>
      </c>
      <c r="EP7" s="52">
        <f t="shared" ref="EP7:EX7" si="28">EP8</f>
        <v>65.5</v>
      </c>
      <c r="EQ7" s="52">
        <f t="shared" si="28"/>
        <v>64.5</v>
      </c>
      <c r="ER7" s="52">
        <f t="shared" si="28"/>
        <v>68.099999999999994</v>
      </c>
      <c r="ES7" s="52">
        <f t="shared" si="28"/>
        <v>68.099999999999994</v>
      </c>
      <c r="ET7" s="52">
        <f t="shared" si="28"/>
        <v>69.900000000000006</v>
      </c>
      <c r="EU7" s="52">
        <f t="shared" si="28"/>
        <v>68.8</v>
      </c>
      <c r="EV7" s="52">
        <f t="shared" si="28"/>
        <v>69.7</v>
      </c>
      <c r="EW7" s="52">
        <f t="shared" si="28"/>
        <v>70.400000000000006</v>
      </c>
      <c r="EX7" s="52">
        <f t="shared" si="28"/>
        <v>71.900000000000006</v>
      </c>
      <c r="EY7" s="52"/>
      <c r="EZ7" s="53">
        <f>EZ8</f>
        <v>40713595</v>
      </c>
      <c r="FA7" s="53">
        <f t="shared" ref="FA7:FI7" si="29">FA8</f>
        <v>40954093</v>
      </c>
      <c r="FB7" s="53">
        <f t="shared" si="29"/>
        <v>42475034</v>
      </c>
      <c r="FC7" s="53">
        <f t="shared" si="29"/>
        <v>38854008</v>
      </c>
      <c r="FD7" s="53">
        <f t="shared" si="29"/>
        <v>39528876</v>
      </c>
      <c r="FE7" s="53">
        <f t="shared" si="29"/>
        <v>50234873</v>
      </c>
      <c r="FF7" s="53">
        <f t="shared" si="29"/>
        <v>50294422</v>
      </c>
      <c r="FG7" s="53">
        <f t="shared" si="29"/>
        <v>49693831</v>
      </c>
      <c r="FH7" s="53">
        <f t="shared" si="29"/>
        <v>50513249</v>
      </c>
      <c r="FI7" s="53">
        <f t="shared" si="29"/>
        <v>51975936</v>
      </c>
      <c r="FJ7" s="53"/>
    </row>
    <row r="8" spans="1:166" s="54" customFormat="1">
      <c r="A8" s="35"/>
      <c r="B8" s="55">
        <v>2024</v>
      </c>
      <c r="C8" s="55">
        <v>268089</v>
      </c>
      <c r="D8" s="55">
        <v>46</v>
      </c>
      <c r="E8" s="55">
        <v>6</v>
      </c>
      <c r="F8" s="55">
        <v>0</v>
      </c>
      <c r="G8" s="55">
        <v>1</v>
      </c>
      <c r="H8" s="55" t="s">
        <v>164</v>
      </c>
      <c r="I8" s="55" t="s">
        <v>165</v>
      </c>
      <c r="J8" s="55" t="s">
        <v>166</v>
      </c>
      <c r="K8" s="55" t="s">
        <v>167</v>
      </c>
      <c r="L8" s="55" t="s">
        <v>168</v>
      </c>
      <c r="M8" s="55" t="s">
        <v>169</v>
      </c>
      <c r="N8" s="55" t="s">
        <v>170</v>
      </c>
      <c r="O8" s="55" t="s">
        <v>171</v>
      </c>
      <c r="P8" s="55" t="s">
        <v>172</v>
      </c>
      <c r="Q8" s="56">
        <v>25</v>
      </c>
      <c r="R8" s="55" t="s">
        <v>173</v>
      </c>
      <c r="S8" s="55" t="s">
        <v>174</v>
      </c>
      <c r="T8" s="55" t="s">
        <v>175</v>
      </c>
      <c r="U8" s="56" t="s">
        <v>40</v>
      </c>
      <c r="V8" s="56">
        <v>25183</v>
      </c>
      <c r="W8" s="55" t="s">
        <v>176</v>
      </c>
      <c r="X8" s="55" t="s">
        <v>176</v>
      </c>
      <c r="Y8" s="57" t="s">
        <v>177</v>
      </c>
      <c r="Z8" s="56">
        <v>345</v>
      </c>
      <c r="AA8" s="56" t="s">
        <v>40</v>
      </c>
      <c r="AB8" s="56" t="s">
        <v>40</v>
      </c>
      <c r="AC8" s="56" t="s">
        <v>40</v>
      </c>
      <c r="AD8" s="56">
        <v>10</v>
      </c>
      <c r="AE8" s="56">
        <v>355</v>
      </c>
      <c r="AF8" s="56">
        <v>317</v>
      </c>
      <c r="AG8" s="56" t="s">
        <v>40</v>
      </c>
      <c r="AH8" s="56">
        <v>317</v>
      </c>
      <c r="AI8" s="58">
        <v>99</v>
      </c>
      <c r="AJ8" s="58">
        <v>104.9</v>
      </c>
      <c r="AK8" s="58">
        <v>105.3</v>
      </c>
      <c r="AL8" s="58">
        <v>98.4</v>
      </c>
      <c r="AM8" s="58">
        <v>93.8</v>
      </c>
      <c r="AN8" s="58">
        <v>102.4</v>
      </c>
      <c r="AO8" s="58">
        <v>107.2</v>
      </c>
      <c r="AP8" s="58">
        <v>104.8</v>
      </c>
      <c r="AQ8" s="58">
        <v>95.8</v>
      </c>
      <c r="AR8" s="58">
        <v>92.8</v>
      </c>
      <c r="AS8" s="58">
        <v>93.7</v>
      </c>
      <c r="AT8" s="58">
        <v>91.9</v>
      </c>
      <c r="AU8" s="58">
        <v>93.7</v>
      </c>
      <c r="AV8" s="58">
        <v>93.8</v>
      </c>
      <c r="AW8" s="58">
        <v>92.1</v>
      </c>
      <c r="AX8" s="58">
        <v>90.1</v>
      </c>
      <c r="AY8" s="58">
        <v>84.1</v>
      </c>
      <c r="AZ8" s="58">
        <v>86.3</v>
      </c>
      <c r="BA8" s="58">
        <v>86.6</v>
      </c>
      <c r="BB8" s="58">
        <v>86.2</v>
      </c>
      <c r="BC8" s="58">
        <v>85.2</v>
      </c>
      <c r="BD8" s="58">
        <v>85.2</v>
      </c>
      <c r="BE8" s="59">
        <v>91.2</v>
      </c>
      <c r="BF8" s="59">
        <v>93</v>
      </c>
      <c r="BG8" s="59">
        <v>93.2</v>
      </c>
      <c r="BH8" s="59">
        <v>91.5</v>
      </c>
      <c r="BI8" s="59">
        <v>89.5</v>
      </c>
      <c r="BJ8" s="59">
        <v>81.400000000000006</v>
      </c>
      <c r="BK8" s="59">
        <v>83.7</v>
      </c>
      <c r="BL8" s="59">
        <v>84</v>
      </c>
      <c r="BM8" s="59">
        <v>83.4</v>
      </c>
      <c r="BN8" s="59">
        <v>82.4</v>
      </c>
      <c r="BO8" s="59">
        <v>82.6</v>
      </c>
      <c r="BP8" s="58">
        <v>66.3</v>
      </c>
      <c r="BQ8" s="58">
        <v>67.599999999999994</v>
      </c>
      <c r="BR8" s="58">
        <v>69.900000000000006</v>
      </c>
      <c r="BS8" s="58">
        <v>66.099999999999994</v>
      </c>
      <c r="BT8" s="58">
        <v>68.400000000000006</v>
      </c>
      <c r="BU8" s="58">
        <v>66.5</v>
      </c>
      <c r="BV8" s="58">
        <v>66.8</v>
      </c>
      <c r="BW8" s="58">
        <v>66.599999999999994</v>
      </c>
      <c r="BX8" s="58">
        <v>68</v>
      </c>
      <c r="BY8" s="58">
        <v>70</v>
      </c>
      <c r="BZ8" s="58">
        <v>70.7</v>
      </c>
      <c r="CA8" s="59">
        <v>54388</v>
      </c>
      <c r="CB8" s="59">
        <v>55903</v>
      </c>
      <c r="CC8" s="59">
        <v>59748</v>
      </c>
      <c r="CD8" s="59">
        <v>57456</v>
      </c>
      <c r="CE8" s="59">
        <v>55970</v>
      </c>
      <c r="CF8" s="59">
        <v>57368</v>
      </c>
      <c r="CG8" s="59">
        <v>59838</v>
      </c>
      <c r="CH8" s="59">
        <v>62697</v>
      </c>
      <c r="CI8" s="59">
        <v>62059</v>
      </c>
      <c r="CJ8" s="59">
        <v>63076</v>
      </c>
      <c r="CK8" s="58">
        <v>63608</v>
      </c>
      <c r="CL8" s="59">
        <v>17988</v>
      </c>
      <c r="CM8" s="59">
        <v>18744</v>
      </c>
      <c r="CN8" s="59">
        <v>18354</v>
      </c>
      <c r="CO8" s="59">
        <v>19166</v>
      </c>
      <c r="CP8" s="59">
        <v>19016</v>
      </c>
      <c r="CQ8" s="59">
        <v>15986</v>
      </c>
      <c r="CR8" s="59">
        <v>16421</v>
      </c>
      <c r="CS8" s="59">
        <v>17279</v>
      </c>
      <c r="CT8" s="59">
        <v>17851</v>
      </c>
      <c r="CU8" s="59">
        <v>18102</v>
      </c>
      <c r="CV8" s="58">
        <v>18510</v>
      </c>
      <c r="CW8" s="59">
        <v>55.9</v>
      </c>
      <c r="CX8" s="59">
        <v>53.5</v>
      </c>
      <c r="CY8" s="59">
        <v>53.5</v>
      </c>
      <c r="CZ8" s="59">
        <v>55</v>
      </c>
      <c r="DA8" s="59">
        <v>57.5</v>
      </c>
      <c r="DB8" s="59">
        <v>60.8</v>
      </c>
      <c r="DC8" s="59">
        <v>57.4</v>
      </c>
      <c r="DD8" s="59">
        <v>55.7</v>
      </c>
      <c r="DE8" s="59">
        <v>57.2</v>
      </c>
      <c r="DF8" s="59">
        <v>58.7</v>
      </c>
      <c r="DG8" s="59">
        <v>57.7</v>
      </c>
      <c r="DH8" s="59">
        <v>26</v>
      </c>
      <c r="DI8" s="59">
        <v>27.1</v>
      </c>
      <c r="DJ8" s="59">
        <v>26.4</v>
      </c>
      <c r="DK8" s="59">
        <v>26.9</v>
      </c>
      <c r="DL8" s="59">
        <v>25.9</v>
      </c>
      <c r="DM8" s="59">
        <v>24.1</v>
      </c>
      <c r="DN8" s="59">
        <v>23.9</v>
      </c>
      <c r="DO8" s="59">
        <v>24.4</v>
      </c>
      <c r="DP8" s="59">
        <v>25.7</v>
      </c>
      <c r="DQ8" s="59">
        <v>25.9</v>
      </c>
      <c r="DR8" s="59">
        <v>26.7</v>
      </c>
      <c r="DS8" s="59">
        <v>10.3</v>
      </c>
      <c r="DT8" s="59">
        <v>4.8</v>
      </c>
      <c r="DU8" s="59">
        <v>0</v>
      </c>
      <c r="DV8" s="59">
        <v>2.9</v>
      </c>
      <c r="DW8" s="59">
        <v>11.1</v>
      </c>
      <c r="DX8" s="59">
        <v>83.2</v>
      </c>
      <c r="DY8" s="59">
        <v>84.6</v>
      </c>
      <c r="DZ8" s="59">
        <v>67.8</v>
      </c>
      <c r="EA8" s="59">
        <v>61.8</v>
      </c>
      <c r="EB8" s="59">
        <v>56.5</v>
      </c>
      <c r="EC8" s="59">
        <v>54.3</v>
      </c>
      <c r="ED8" s="58">
        <v>50</v>
      </c>
      <c r="EE8" s="58">
        <v>52.8</v>
      </c>
      <c r="EF8" s="58">
        <v>53.4</v>
      </c>
      <c r="EG8" s="58">
        <v>56</v>
      </c>
      <c r="EH8" s="58">
        <v>58.1</v>
      </c>
      <c r="EI8" s="58">
        <v>54.3</v>
      </c>
      <c r="EJ8" s="58">
        <v>54.9</v>
      </c>
      <c r="EK8" s="58">
        <v>56.1</v>
      </c>
      <c r="EL8" s="58">
        <v>57.5</v>
      </c>
      <c r="EM8" s="58">
        <v>59.3</v>
      </c>
      <c r="EN8" s="58">
        <v>58</v>
      </c>
      <c r="EO8" s="58">
        <v>60.1</v>
      </c>
      <c r="EP8" s="58">
        <v>65.5</v>
      </c>
      <c r="EQ8" s="58">
        <v>64.5</v>
      </c>
      <c r="ER8" s="58">
        <v>68.099999999999994</v>
      </c>
      <c r="ES8" s="58">
        <v>68.099999999999994</v>
      </c>
      <c r="ET8" s="58">
        <v>69.900000000000006</v>
      </c>
      <c r="EU8" s="58">
        <v>68.8</v>
      </c>
      <c r="EV8" s="58">
        <v>69.7</v>
      </c>
      <c r="EW8" s="58">
        <v>70.400000000000006</v>
      </c>
      <c r="EX8" s="58">
        <v>71.900000000000006</v>
      </c>
      <c r="EY8" s="58">
        <v>70.8</v>
      </c>
      <c r="EZ8" s="59">
        <v>40713595</v>
      </c>
      <c r="FA8" s="59">
        <v>40954093</v>
      </c>
      <c r="FB8" s="59">
        <v>42475034</v>
      </c>
      <c r="FC8" s="59">
        <v>38854008</v>
      </c>
      <c r="FD8" s="59">
        <v>39528876</v>
      </c>
      <c r="FE8" s="59">
        <v>50234873</v>
      </c>
      <c r="FF8" s="59">
        <v>50294422</v>
      </c>
      <c r="FG8" s="59">
        <v>49693831</v>
      </c>
      <c r="FH8" s="59">
        <v>50513249</v>
      </c>
      <c r="FI8" s="59">
        <v>51975936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