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C6914\Desktop\R6経営比較分析表関係\"/>
    </mc:Choice>
  </mc:AlternateContent>
  <xr:revisionPtr revIDLastSave="0" documentId="13_ncr:1_{FE817A59-76DE-49C1-B8D3-09F5A0699C96}" xr6:coauthVersionLast="36" xr6:coauthVersionMax="36" xr10:uidLastSave="{00000000-0000-0000-0000-000000000000}"/>
  <workbookProtection workbookAlgorithmName="SHA-512" workbookHashValue="92G8Zt8VtTW47VYn+etUmN/0JPQCD/pDPua6+0piEE4GrE+BiP5OKwvKLkHgghSnUltCX6BBXkfTqt6VEz6PCg==" workbookSaltValue="wGFvRSrGJF9D3mniOoiL1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LP12" i="4"/>
  <c r="JW12" i="4"/>
  <c r="ID12" i="4"/>
  <c r="AU12" i="4"/>
  <c r="LP10" i="4"/>
  <c r="JW10" i="4"/>
  <c r="ID10" i="4"/>
  <c r="EG10" i="4"/>
  <c r="CN10" i="4"/>
  <c r="AU10" i="4"/>
  <c r="JW8" i="4"/>
  <c r="ID8" i="4"/>
  <c r="EG8" i="4"/>
  <c r="CN8" i="4"/>
  <c r="AU8" i="4"/>
  <c r="B8" i="4"/>
  <c r="B6" i="4"/>
  <c r="BX78" i="4" l="1"/>
  <c r="BX54" i="4"/>
  <c r="BX32" i="4"/>
  <c r="MO78" i="4"/>
  <c r="MN54" i="4"/>
  <c r="MN32" i="4"/>
  <c r="JB78" i="4"/>
  <c r="IZ32" i="4"/>
  <c r="FO78" i="4"/>
  <c r="FL54" i="4"/>
  <c r="IZ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DS54" i="4"/>
  <c r="KV78" i="4"/>
  <c r="KU54" i="4"/>
  <c r="KU32" i="4"/>
  <c r="HI78" i="4"/>
  <c r="HG54" i="4"/>
  <c r="HG32" i="4"/>
  <c r="DV78" i="4"/>
  <c r="DS32" i="4"/>
  <c r="AE78" i="4"/>
  <c r="AE32" i="4"/>
  <c r="AE54"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<sst xmlns="http://schemas.openxmlformats.org/spreadsheetml/2006/main" count="344" uniqueCount="193">
  <si>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</si>
  <si>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</si>
  <si>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</si>
  <si>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</si>
  <si>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</si>
  <si>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</si>
  <si>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</si>
  <si>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</si>
  <si>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</si>
  <si>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</si>
  <si>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</si>
  <si>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</si>
  <si>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</si>
  <si>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</si>
  <si>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</si>
  <si>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</si>
  <si>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</si>
  <si>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</si>
  <si>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</si>
  <si>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</si>
  <si>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</si>
  <si>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</si>
  <si>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</si>
  <si>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</si>
  <si>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</si>
  <si>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</si>
  <si>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</si>
  <si>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</si>
  <si>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</si>
  <si>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</si>
  <si>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</si>
  <si>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</si>
  <si>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</si>
  <si>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</si>
  <si>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</si>
  <si>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</si>
  <si>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</si>
  <si>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</si>
  <si>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</si>
  <si>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</si>
  <si>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</si>
  <si>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</si>
  <si>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</si>
  <si>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</si>
  <si>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</si>
  <si>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</si>
  <si>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</si>
  <si>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</si>
  <si>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</si>
  <si>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</si>
  <si>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</si>
  <si>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</si>
  <si>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</si>
  <si>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</si>
  <si>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</si>
  <si>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</si>
  <si>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</si>
  <si>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</si>
  <si>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</si>
  <si>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</si>
  <si>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</si>
  <si>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</si>
  <si>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</si>
  <si>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</si>
  <si>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</si>
  <si>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</si>
  <si>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</si>
  <si>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</si>
  <si>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</si>
  <si>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</si>
  <si>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</si>
  <si>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</si>
  <si>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</si>
  <si>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</si>
  <si>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</si>
  <si>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</si>
  <si>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</si>
  <si>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</si>
  <si>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</si>
  <si>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</si>
  <si>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</si>
  <si>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</si>
  <si>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</si>
  <si>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</si>
  <si>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</si>
  <si>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</si>
  <si>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</si>
  <si>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</si>
  <si>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</si>
  <si>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</si>
  <si>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</si>
  <si>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</si>
  <si>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</si>
  <si>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</si>
  <si>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</si>
  <si>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</si>
  <si>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</si>
  <si>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</si>
  <si>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</si>
  <si>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</si>
  <si>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</si>
  <si>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</si>
  <si>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</si>
  <si>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</si>
  <si>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</si>
  <si>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</si>
  <si>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</si>
  <si>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</si>
  <si>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</si>
  <si>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</si>
  <si>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</si>
  <si>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</si>
  <si>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</si>
  <si>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</si>
  <si>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</si>
  <si>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</si>
  <si>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</si>
  <si>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</si>
  <si>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</si>
  <si>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</si>
  <si>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</si>
  <si>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</si>
  <si>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</si>
  <si>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</si>
  <si>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</si>
  <si>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</si>
  <si>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</si>
  <si>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</si>
  <si>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</si>
  <si>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</si>
  <si>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</si>
  <si>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</si>
  <si>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</si>
  <si>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</si>
  <si>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</si>
  <si>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</si>
  <si>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</si>
  <si>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</si>
  <si>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</si>
  <si>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</si>
  <si>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</si>
  <si>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</si>
  <si>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</si>
  <si>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</si>
  <si>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</si>
  <si>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</si>
  <si>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</si>
  <si>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</si>
  <si>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</si>
  <si>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</si>
  <si>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</si>
  <si>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</si>
  <si>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</si>
  <si>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</si>
  <si>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</si>
  <si>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</si>
  <si>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</si>
  <si>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</si>
  <si>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</si>
  <si>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</si>
  <si>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</si>
  <si>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</si>
  <si>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</si>
  <si>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</si>
  <si>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</si>
  <si>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</si>
  <si>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</si>
  <si>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</si>
  <si>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</si>
  <si>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</si>
  <si>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</si>
  <si>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国民健康保険南丹病院組合</t>
  </si>
  <si>
    <t>京都中部総合医療センタ－</t>
  </si>
  <si>
    <t>当然財務</t>
  </si>
  <si>
    <t>病院事業</t>
  </si>
  <si>
    <t>一般病院</t>
  </si>
  <si>
    <t>400床以上～500床未満</t>
  </si>
  <si>
    <t>非設置</t>
  </si>
  <si>
    <t>直営</t>
  </si>
  <si>
    <t>対象</t>
  </si>
  <si>
    <t>ド 透 I 未 訓 ガ</t>
  </si>
  <si>
    <t>救 臨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</si>
  <si>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</si>
  <si>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</si>
  <si>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</si>
  <si>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</si>
  <si>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</si>
  <si>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</si>
  <si>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</si>
  <si>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南丹医療圏における唯一の中核病院として、最大の病床規模や医療資源を有し、高度急性期、急性期から回復期までの医療機能を提供するとともに、救急医療、小児周産期医療などの政策医療も担っている。また、地域医療支援病院として地域の病院、診療所との連携強化に努め、地域完結型医療の中心的役割を担っている。その他に地域災害拠点病院、感染症指定病院、へき地医療拠点病院、地域がん診療病院等となっている。</t>
    <rPh sb="1" eb="6">
      <t>ナンタンイリョウケン</t>
    </rPh>
    <rPh sb="10" eb="12">
      <t>ユイイツ</t>
    </rPh>
    <rPh sb="13" eb="17">
      <t>チュウカクビョウイン</t>
    </rPh>
    <rPh sb="21" eb="23">
      <t>サイダイ</t>
    </rPh>
    <rPh sb="24" eb="26">
      <t>ビョウショウ</t>
    </rPh>
    <rPh sb="26" eb="28">
      <t>キボ</t>
    </rPh>
    <rPh sb="29" eb="31">
      <t>イリョウ</t>
    </rPh>
    <rPh sb="31" eb="33">
      <t>シゲン</t>
    </rPh>
    <rPh sb="34" eb="35">
      <t>ユウ</t>
    </rPh>
    <rPh sb="37" eb="42">
      <t>コウドキュウセイキ</t>
    </rPh>
    <rPh sb="43" eb="46">
      <t>キュウセイキ</t>
    </rPh>
    <rPh sb="48" eb="51">
      <t>カイフクキ</t>
    </rPh>
    <rPh sb="54" eb="56">
      <t>イリョウ</t>
    </rPh>
    <rPh sb="56" eb="58">
      <t>キノウ</t>
    </rPh>
    <rPh sb="59" eb="61">
      <t>テイキョウ</t>
    </rPh>
    <rPh sb="68" eb="72">
      <t>キュウキュウイリョウ</t>
    </rPh>
    <rPh sb="73" eb="75">
      <t>ショウニ</t>
    </rPh>
    <rPh sb="75" eb="78">
      <t>シュウサンキ</t>
    </rPh>
    <rPh sb="78" eb="80">
      <t>イリョウ</t>
    </rPh>
    <rPh sb="83" eb="87">
      <t>セイサクイリョウ</t>
    </rPh>
    <rPh sb="88" eb="89">
      <t>ニナ</t>
    </rPh>
    <rPh sb="97" eb="101">
      <t>チイキイリョウ</t>
    </rPh>
    <rPh sb="101" eb="105">
      <t>シエンビョウイン</t>
    </rPh>
    <rPh sb="108" eb="110">
      <t>チイキ</t>
    </rPh>
    <rPh sb="111" eb="113">
      <t>ビョウイン</t>
    </rPh>
    <rPh sb="114" eb="117">
      <t>シンリョウショ</t>
    </rPh>
    <rPh sb="119" eb="123">
      <t>レンケイキョウカ</t>
    </rPh>
    <rPh sb="124" eb="125">
      <t>ツト</t>
    </rPh>
    <rPh sb="127" eb="131">
      <t>チイキカンケツ</t>
    </rPh>
    <rPh sb="131" eb="132">
      <t>ガタ</t>
    </rPh>
    <rPh sb="132" eb="134">
      <t>イリョウ</t>
    </rPh>
    <rPh sb="135" eb="140">
      <t>チュウシンテキヤクワリ</t>
    </rPh>
    <rPh sb="141" eb="142">
      <t>ニナ</t>
    </rPh>
    <rPh sb="149" eb="150">
      <t>タ</t>
    </rPh>
    <rPh sb="151" eb="153">
      <t>チイキ</t>
    </rPh>
    <rPh sb="165" eb="167">
      <t>ビョウイン</t>
    </rPh>
    <rPh sb="170" eb="173">
      <t>チイリョウ</t>
    </rPh>
    <rPh sb="173" eb="177">
      <t>キョテンビョウイン</t>
    </rPh>
    <rPh sb="178" eb="180">
      <t>チイキ</t>
    </rPh>
    <rPh sb="182" eb="184">
      <t>シンリョウ</t>
    </rPh>
    <rPh sb="184" eb="186">
      <t>ビョウイン</t>
    </rPh>
    <rPh sb="186" eb="187">
      <t>トウ</t>
    </rPh>
    <phoneticPr fontId="5"/>
  </si>
  <si>
    <t>　有形固定資産減価償却率①は、病院の建物のうち本館診療棟が築49年、第一病棟が築36年が経過しているため、類似病院平均値を大きく上回っている。また器械備品減価償却比率②は、類似病院平均値を少し上回っている。こうした経年劣化していく建物の建替えに向けて、令和2年度から新棟整備事業計画に基づく取組みを進めてきたが、昨今の建築資材等の高騰や建設市場のひっ迫の影響を受け、令和6年度から事業計画の大幅な見直しに取組んでいる状況である。</t>
    <rPh sb="1" eb="3">
      <t>ユウケイ</t>
    </rPh>
    <rPh sb="3" eb="7">
      <t>コテイシサン</t>
    </rPh>
    <rPh sb="7" eb="11">
      <t>ゲンカショウキャク</t>
    </rPh>
    <rPh sb="11" eb="12">
      <t>リツ</t>
    </rPh>
    <rPh sb="15" eb="17">
      <t>ビョウイン</t>
    </rPh>
    <rPh sb="18" eb="20">
      <t>タテモノ</t>
    </rPh>
    <rPh sb="44" eb="46">
      <t>ケイカ</t>
    </rPh>
    <rPh sb="55" eb="57">
      <t>ビョウイン</t>
    </rPh>
    <rPh sb="57" eb="60">
      <t>ヘイキンチ</t>
    </rPh>
    <rPh sb="61" eb="62">
      <t>オオ</t>
    </rPh>
    <rPh sb="64" eb="66">
      <t>ウワマワ</t>
    </rPh>
    <rPh sb="77" eb="81">
      <t>ゲンカショウキャク</t>
    </rPh>
    <rPh sb="81" eb="83">
      <t>ヒリツ</t>
    </rPh>
    <rPh sb="87" eb="89">
      <t>ビョウイン</t>
    </rPh>
    <rPh sb="89" eb="90">
      <t>チ</t>
    </rPh>
    <rPh sb="90" eb="92">
      <t>ヘイキン</t>
    </rPh>
    <rPh sb="93" eb="94">
      <t>オオ</t>
    </rPh>
    <rPh sb="94" eb="95">
      <t>スコ</t>
    </rPh>
    <rPh sb="107" eb="109">
      <t>ケイネン</t>
    </rPh>
    <rPh sb="109" eb="111">
      <t>レッカ</t>
    </rPh>
    <rPh sb="118" eb="120">
      <t>タテカ</t>
    </rPh>
    <rPh sb="122" eb="123">
      <t>ム</t>
    </rPh>
    <rPh sb="137" eb="139">
      <t>ジギョウ</t>
    </rPh>
    <rPh sb="139" eb="141">
      <t>ケイカク</t>
    </rPh>
    <rPh sb="142" eb="143">
      <t>モト</t>
    </rPh>
    <rPh sb="145" eb="147">
      <t>トリク</t>
    </rPh>
    <rPh sb="156" eb="158">
      <t>サッコン</t>
    </rPh>
    <rPh sb="160" eb="162">
      <t>シザイ</t>
    </rPh>
    <rPh sb="162" eb="163">
      <t>トウ</t>
    </rPh>
    <rPh sb="164" eb="166">
      <t>コウトウ</t>
    </rPh>
    <rPh sb="167" eb="169">
      <t>ケンセツ</t>
    </rPh>
    <rPh sb="169" eb="171">
      <t>シジョウ</t>
    </rPh>
    <rPh sb="174" eb="175">
      <t>パク</t>
    </rPh>
    <rPh sb="176" eb="178">
      <t>エイキョウ</t>
    </rPh>
    <rPh sb="179" eb="180">
      <t>ウ</t>
    </rPh>
    <rPh sb="183" eb="185">
      <t>レイワ</t>
    </rPh>
    <rPh sb="186" eb="188">
      <t>ネンド</t>
    </rPh>
    <rPh sb="195" eb="197">
      <t>オオハバ</t>
    </rPh>
    <rPh sb="202" eb="204">
      <t>トリク</t>
    </rPh>
    <rPh sb="208" eb="210">
      <t>ジョウキョウ</t>
    </rPh>
    <phoneticPr fontId="5"/>
  </si>
  <si>
    <t>　経営環境の厳しい状況の中、収益の確保等に努め平成29年度から令和5年度まで7年連続の黒字決算と累積欠損金の解消等経営の健全性を堅持してきた。しかしながら、令和6年度は、入院・外来収益が増加したもののコロナ関連補助金の減少や給与改定や物価高騰による給与費、材料費、経費の大幅な増加により経常収支及び資金収支で多額の赤字が生じる結果となった。全国的な公立病院における危機的経営状況のもとで、経営強化プランに定めた医師・看護師等の人材確保及び経営改善・効率化を最重点目標として職員一丸となって取組みを進め、集患対策や医事加算算定の強化等収益の増収と材料費や業務委託料等経費の削減を達成し早期に経営の健全性回復に努めていく。また、機能分化・連携強化の取組みとして、「南丹医療圏公立3病院のあり方検討委員会」を設置し協議・検討を積極的に進めている。</t>
    <rPh sb="1" eb="5">
      <t>ケイエイカンキョウ</t>
    </rPh>
    <rPh sb="6" eb="7">
      <t>キビ</t>
    </rPh>
    <rPh sb="9" eb="11">
      <t>ジョウキョウ</t>
    </rPh>
    <rPh sb="12" eb="13">
      <t>ナカ</t>
    </rPh>
    <rPh sb="14" eb="16">
      <t>シュウエキ</t>
    </rPh>
    <rPh sb="17" eb="19">
      <t>カクホ</t>
    </rPh>
    <rPh sb="19" eb="20">
      <t>トウ</t>
    </rPh>
    <rPh sb="21" eb="22">
      <t>ツト</t>
    </rPh>
    <rPh sb="23" eb="25">
      <t>ヘイセイ</t>
    </rPh>
    <rPh sb="27" eb="29">
      <t>ネンド</t>
    </rPh>
    <rPh sb="31" eb="33">
      <t>レイワ</t>
    </rPh>
    <rPh sb="34" eb="36">
      <t>ネンド</t>
    </rPh>
    <rPh sb="39" eb="40">
      <t>ネン</t>
    </rPh>
    <rPh sb="40" eb="42">
      <t>レンゾク</t>
    </rPh>
    <rPh sb="43" eb="45">
      <t>クロジ</t>
    </rPh>
    <rPh sb="45" eb="47">
      <t>ケッサン</t>
    </rPh>
    <rPh sb="48" eb="53">
      <t>ルイセキケッソンキン</t>
    </rPh>
    <rPh sb="54" eb="56">
      <t>カイショウ</t>
    </rPh>
    <rPh sb="56" eb="57">
      <t>トウ</t>
    </rPh>
    <rPh sb="57" eb="59">
      <t>ケイエイ</t>
    </rPh>
    <rPh sb="60" eb="63">
      <t>ケンゼンセイ</t>
    </rPh>
    <rPh sb="64" eb="66">
      <t>ケンジ</t>
    </rPh>
    <rPh sb="78" eb="80">
      <t>レイワ</t>
    </rPh>
    <rPh sb="81" eb="83">
      <t>ネンド</t>
    </rPh>
    <rPh sb="85" eb="87">
      <t>ニュウイン</t>
    </rPh>
    <rPh sb="88" eb="92">
      <t>ガイライシュウエキ</t>
    </rPh>
    <rPh sb="93" eb="95">
      <t>ゾウカ</t>
    </rPh>
    <rPh sb="103" eb="108">
      <t>カンレンホジョキン</t>
    </rPh>
    <rPh sb="109" eb="111">
      <t>ゲンショウ</t>
    </rPh>
    <rPh sb="112" eb="116">
      <t>キュウヨカイテイ</t>
    </rPh>
    <rPh sb="117" eb="121">
      <t>ブッカコウトウ</t>
    </rPh>
    <rPh sb="143" eb="147">
      <t>ケイジョウシュウシ</t>
    </rPh>
    <rPh sb="147" eb="148">
      <t>オヨ</t>
    </rPh>
    <rPh sb="149" eb="153">
      <t>シキンシュウシ</t>
    </rPh>
    <rPh sb="154" eb="156">
      <t>タガク</t>
    </rPh>
    <rPh sb="157" eb="159">
      <t>アカジ</t>
    </rPh>
    <rPh sb="160" eb="161">
      <t>ショウ</t>
    </rPh>
    <rPh sb="163" eb="165">
      <t>ケッカ</t>
    </rPh>
    <rPh sb="170" eb="173">
      <t>ゼンコクテキ</t>
    </rPh>
    <rPh sb="174" eb="178">
      <t>コウリツビョウイン</t>
    </rPh>
    <rPh sb="205" eb="207">
      <t>イシ</t>
    </rPh>
    <rPh sb="208" eb="211">
      <t>カンゴシ</t>
    </rPh>
    <rPh sb="211" eb="212">
      <t>トウ</t>
    </rPh>
    <rPh sb="213" eb="217">
      <t>ジンザイカクホ</t>
    </rPh>
    <rPh sb="217" eb="218">
      <t>オヨ</t>
    </rPh>
    <rPh sb="228" eb="229">
      <t>サイ</t>
    </rPh>
    <rPh sb="229" eb="231">
      <t>ジュウテン</t>
    </rPh>
    <rPh sb="231" eb="233">
      <t>モクヒョウ</t>
    </rPh>
    <rPh sb="236" eb="240">
      <t>ショクインイチガン</t>
    </rPh>
    <rPh sb="244" eb="246">
      <t>トリク</t>
    </rPh>
    <rPh sb="248" eb="249">
      <t>スス</t>
    </rPh>
    <rPh sb="251" eb="253">
      <t>シュウカン</t>
    </rPh>
    <rPh sb="253" eb="255">
      <t>タイサク</t>
    </rPh>
    <rPh sb="256" eb="258">
      <t>イジ</t>
    </rPh>
    <rPh sb="258" eb="260">
      <t>カサン</t>
    </rPh>
    <rPh sb="260" eb="262">
      <t>サンテイ</t>
    </rPh>
    <rPh sb="263" eb="266">
      <t>キョウカトウ</t>
    </rPh>
    <rPh sb="274" eb="275">
      <t>ヒ</t>
    </rPh>
    <rPh sb="276" eb="281">
      <t>ギョウムイタクリョウ</t>
    </rPh>
    <rPh sb="281" eb="282">
      <t>トウ</t>
    </rPh>
    <rPh sb="288" eb="290">
      <t>タッセイ</t>
    </rPh>
    <rPh sb="291" eb="293">
      <t>ソウキ</t>
    </rPh>
    <rPh sb="303" eb="304">
      <t>ツト</t>
    </rPh>
    <rPh sb="312" eb="314">
      <t>キノウ</t>
    </rPh>
    <rPh sb="314" eb="316">
      <t>ブンカ</t>
    </rPh>
    <rPh sb="317" eb="321">
      <t>レンケイキョウカ</t>
    </rPh>
    <rPh sb="322" eb="324">
      <t>トリク</t>
    </rPh>
    <rPh sb="330" eb="335">
      <t>ナンタンイリョウケン</t>
    </rPh>
    <rPh sb="335" eb="337">
      <t>コウリツ</t>
    </rPh>
    <rPh sb="338" eb="340">
      <t>ビョウイン</t>
    </rPh>
    <rPh sb="343" eb="344">
      <t>カタ</t>
    </rPh>
    <rPh sb="344" eb="349">
      <t>ケントウイインカイ</t>
    </rPh>
    <rPh sb="351" eb="353">
      <t>セッチ</t>
    </rPh>
    <rPh sb="354" eb="356">
      <t>キョウギ</t>
    </rPh>
    <rPh sb="357" eb="359">
      <t>ケントウ</t>
    </rPh>
    <rPh sb="360" eb="363">
      <t>セッキョクテキ</t>
    </rPh>
    <rPh sb="364" eb="365">
      <t>スス</t>
    </rPh>
    <phoneticPr fontId="5"/>
  </si>
  <si>
    <t>　令和6年度決算の経常収支及び医業収支は、入院収益・外来収益とも増加した一方で、コロナ関連補助金の減少や給与改定や物価高騰により給与費、材料費、経費の医業費用が大幅に増加したために経常収支比率①及び医業収支比率②とも100％を下回り、累積欠損金(累積欠損金比率⑨)が生じる結果となった。病床利用率④、入院患者1人1日当たり収益⑤、外来1人1日当たり収益⑥は年々増加しているが類似病院平均値より下回っている。職員給与費対医業収益比率⑦、材料費対医業収益比率⑧は年々増加、悪化しているが類似病院平均値より下回っている。</t>
    <rPh sb="1" eb="3">
      <t>レイワ</t>
    </rPh>
    <rPh sb="4" eb="6">
      <t>ネンド</t>
    </rPh>
    <rPh sb="6" eb="8">
      <t>ケッサン</t>
    </rPh>
    <rPh sb="9" eb="13">
      <t>ケイジョウシュウシ</t>
    </rPh>
    <rPh sb="13" eb="14">
      <t>オヨ</t>
    </rPh>
    <rPh sb="15" eb="19">
      <t>イギョウシュウシ</t>
    </rPh>
    <rPh sb="21" eb="23">
      <t>ニュウイン</t>
    </rPh>
    <rPh sb="23" eb="25">
      <t>シュウエキ</t>
    </rPh>
    <rPh sb="26" eb="30">
      <t>ガイライシュウエキ</t>
    </rPh>
    <rPh sb="32" eb="34">
      <t>ゾウカ</t>
    </rPh>
    <rPh sb="36" eb="38">
      <t>イッポウ</t>
    </rPh>
    <rPh sb="43" eb="48">
      <t>カンレンホジョキン</t>
    </rPh>
    <rPh sb="49" eb="51">
      <t>ゲンショウ</t>
    </rPh>
    <rPh sb="52" eb="56">
      <t>キュウヨカイテイ</t>
    </rPh>
    <rPh sb="57" eb="59">
      <t>ブッカ</t>
    </rPh>
    <rPh sb="59" eb="61">
      <t>コウトウ</t>
    </rPh>
    <rPh sb="64" eb="67">
      <t>キュウヨヒ</t>
    </rPh>
    <rPh sb="68" eb="71">
      <t>ザイリョウヒ</t>
    </rPh>
    <rPh sb="72" eb="74">
      <t>ケイヒ</t>
    </rPh>
    <rPh sb="75" eb="79">
      <t>イギョウヒヨウ</t>
    </rPh>
    <rPh sb="80" eb="82">
      <t>オオハバ</t>
    </rPh>
    <rPh sb="83" eb="85">
      <t>ゾウカ</t>
    </rPh>
    <rPh sb="90" eb="94">
      <t>ケイジョウシュウシ</t>
    </rPh>
    <rPh sb="94" eb="96">
      <t>ヒリツ</t>
    </rPh>
    <rPh sb="97" eb="98">
      <t>オヨ</t>
    </rPh>
    <rPh sb="99" eb="103">
      <t>イギョウシュウシ</t>
    </rPh>
    <rPh sb="103" eb="105">
      <t>ヒリツ</t>
    </rPh>
    <rPh sb="113" eb="115">
      <t>シタマワ</t>
    </rPh>
    <rPh sb="117" eb="119">
      <t>ルイセキ</t>
    </rPh>
    <rPh sb="123" eb="125">
      <t>ルイセキ</t>
    </rPh>
    <rPh sb="125" eb="128">
      <t>ケッソンキン</t>
    </rPh>
    <rPh sb="128" eb="130">
      <t>ヒリツ</t>
    </rPh>
    <rPh sb="136" eb="138">
      <t>ケッカ</t>
    </rPh>
    <rPh sb="143" eb="144">
      <t>ビョウ</t>
    </rPh>
    <rPh sb="144" eb="145">
      <t>トコ</t>
    </rPh>
    <rPh sb="145" eb="148">
      <t>リヨウリツ</t>
    </rPh>
    <rPh sb="150" eb="152">
      <t>ニュウイン</t>
    </rPh>
    <rPh sb="152" eb="154">
      <t>カンジャ</t>
    </rPh>
    <rPh sb="155" eb="156">
      <t>ニン</t>
    </rPh>
    <rPh sb="157" eb="158">
      <t>ヒ</t>
    </rPh>
    <rPh sb="158" eb="159">
      <t>ア</t>
    </rPh>
    <rPh sb="161" eb="163">
      <t>シュウエキ</t>
    </rPh>
    <rPh sb="165" eb="167">
      <t>ガイライ</t>
    </rPh>
    <rPh sb="168" eb="169">
      <t>ニン</t>
    </rPh>
    <rPh sb="170" eb="171">
      <t>ヒ</t>
    </rPh>
    <rPh sb="171" eb="172">
      <t>ア</t>
    </rPh>
    <rPh sb="174" eb="176">
      <t>シュウエキ</t>
    </rPh>
    <rPh sb="179" eb="181">
      <t>ゾウカ</t>
    </rPh>
    <rPh sb="187" eb="194">
      <t>ルイジビョウインヘイキンアタイ</t>
    </rPh>
    <rPh sb="196" eb="198">
      <t>シタマワ</t>
    </rPh>
    <rPh sb="204" eb="207">
      <t>キュウヨヒ</t>
    </rPh>
    <rPh sb="207" eb="208">
      <t>タイ</t>
    </rPh>
    <rPh sb="208" eb="212">
      <t>イギョウシュウエキ</t>
    </rPh>
    <rPh sb="212" eb="214">
      <t>ヒリツ</t>
    </rPh>
    <rPh sb="216" eb="219">
      <t>ザイリョウヒ</t>
    </rPh>
    <rPh sb="219" eb="224">
      <t>タイイギョウシュウエキ</t>
    </rPh>
    <rPh sb="224" eb="226">
      <t>ヒリツ</t>
    </rPh>
    <rPh sb="228" eb="230">
      <t>ネンネン</t>
    </rPh>
    <rPh sb="230" eb="232">
      <t>ゾウカ</t>
    </rPh>
    <rPh sb="233" eb="235">
      <t>アッカ</t>
    </rPh>
    <rPh sb="242" eb="244">
      <t>ビョウイン</t>
    </rPh>
    <rPh sb="244" eb="246">
      <t>ヘイキン</t>
    </rPh>
    <rPh sb="246" eb="247">
      <t>アタイ</t>
    </rPh>
    <rPh sb="249" eb="250">
      <t>シタ</t>
    </rPh>
    <rPh sb="250" eb="251">
      <t>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</si>
</sst>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67.5</c:v>
                </c:pt>
                <c:pt idx="1">
                  <c:v>69</c:v>
                </c:pt>
                <c:pt idx="2">
                  <c:v>70.3</c:v>
                </c:pt>
                <c:pt idx="3">
                  <c:v>69.400000000000006</c:v>
                </c:pt>
                <c:pt idx="4">
                  <c:v>70.599999999999994</c:v>
                </c:pt>
              </c:numCache>
            </c:numRef>
          </c:val>
          <c:extLst>
            <c:ext xmlns:c16="http://schemas.microsoft.com/office/drawing/2014/chart" uri="{C3380CC4-5D6E-409C-BE32-E72D297353CC}">
              <c16:uniqueId val="{00000000-8B4B-484D-A544-EE4CFDE3F39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8B4B-484D-A544-EE4CFDE3F39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17035</c:v>
                </c:pt>
                <c:pt idx="1">
                  <c:v>18625</c:v>
                </c:pt>
                <c:pt idx="2">
                  <c:v>19285</c:v>
                </c:pt>
                <c:pt idx="3">
                  <c:v>19096</c:v>
                </c:pt>
                <c:pt idx="4">
                  <c:v>19701</c:v>
                </c:pt>
              </c:numCache>
            </c:numRef>
          </c:val>
          <c:extLst>
            <c:ext xmlns:c16="http://schemas.microsoft.com/office/drawing/2014/chart" uri="{C3380CC4-5D6E-409C-BE32-E72D297353CC}">
              <c16:uniqueId val="{00000000-66B4-4C2E-883C-0D0D2130AA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66B4-4C2E-883C-0D0D2130AA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53426</c:v>
                </c:pt>
                <c:pt idx="1">
                  <c:v>58320</c:v>
                </c:pt>
                <c:pt idx="2">
                  <c:v>58787</c:v>
                </c:pt>
                <c:pt idx="3">
                  <c:v>58445</c:v>
                </c:pt>
                <c:pt idx="4">
                  <c:v>59802</c:v>
                </c:pt>
              </c:numCache>
            </c:numRef>
          </c:val>
          <c:extLst>
            <c:ext xmlns:c16="http://schemas.microsoft.com/office/drawing/2014/chart" uri="{C3380CC4-5D6E-409C-BE32-E72D297353CC}">
              <c16:uniqueId val="{00000000-0AB0-40AE-996F-5BE297A8CC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0AB0-40AE-996F-5BE297A8CC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4.8</c:v>
                </c:pt>
                <c:pt idx="1">
                  <c:v>0</c:v>
                </c:pt>
                <c:pt idx="2">
                  <c:v>0</c:v>
                </c:pt>
                <c:pt idx="3">
                  <c:v>0</c:v>
                </c:pt>
                <c:pt idx="4">
                  <c:v>2.2999999999999998</c:v>
                </c:pt>
              </c:numCache>
            </c:numRef>
          </c:val>
          <c:extLst>
            <c:ext xmlns:c16="http://schemas.microsoft.com/office/drawing/2014/chart" uri="{C3380CC4-5D6E-409C-BE32-E72D297353CC}">
              <c16:uniqueId val="{00000000-FF71-4ADA-8F71-BD6D03C1A6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FF71-4ADA-8F71-BD6D03C1A6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91.4</c:v>
                </c:pt>
                <c:pt idx="1">
                  <c:v>98.4</c:v>
                </c:pt>
                <c:pt idx="2">
                  <c:v>98.7</c:v>
                </c:pt>
                <c:pt idx="3">
                  <c:v>96.3</c:v>
                </c:pt>
                <c:pt idx="4">
                  <c:v>90.8</c:v>
                </c:pt>
              </c:numCache>
            </c:numRef>
          </c:val>
          <c:extLst>
            <c:ext xmlns:c16="http://schemas.microsoft.com/office/drawing/2014/chart" uri="{C3380CC4-5D6E-409C-BE32-E72D297353CC}">
              <c16:uniqueId val="{00000000-DF61-4F02-AA5F-5795677AA6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DF61-4F02-AA5F-5795677AA6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92.9</c:v>
                </c:pt>
                <c:pt idx="1">
                  <c:v>99.8</c:v>
                </c:pt>
                <c:pt idx="2">
                  <c:v>100.1</c:v>
                </c:pt>
                <c:pt idx="3">
                  <c:v>97.7</c:v>
                </c:pt>
                <c:pt idx="4">
                  <c:v>92.1</c:v>
                </c:pt>
              </c:numCache>
            </c:numRef>
          </c:val>
          <c:extLst>
            <c:ext xmlns:c16="http://schemas.microsoft.com/office/drawing/2014/chart" uri="{C3380CC4-5D6E-409C-BE32-E72D297353CC}">
              <c16:uniqueId val="{00000000-A11E-4A96-B447-1600A65BB5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A11E-4A96-B447-1600A65BB5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100.7</c:v>
                </c:pt>
                <c:pt idx="1">
                  <c:v>105.2</c:v>
                </c:pt>
                <c:pt idx="2">
                  <c:v>105</c:v>
                </c:pt>
                <c:pt idx="3">
                  <c:v>100.2</c:v>
                </c:pt>
                <c:pt idx="4">
                  <c:v>92.9</c:v>
                </c:pt>
              </c:numCache>
            </c:numRef>
          </c:val>
          <c:extLst>
            <c:ext xmlns:c16="http://schemas.microsoft.com/office/drawing/2014/chart" uri="{C3380CC4-5D6E-409C-BE32-E72D297353CC}">
              <c16:uniqueId val="{00000000-6564-4622-905B-B3117046A2B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6564-4622-905B-B3117046A2B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65.5</c:v>
                </c:pt>
                <c:pt idx="1">
                  <c:v>70.099999999999994</c:v>
                </c:pt>
                <c:pt idx="2">
                  <c:v>71.7</c:v>
                </c:pt>
                <c:pt idx="3">
                  <c:v>72.900000000000006</c:v>
                </c:pt>
                <c:pt idx="4">
                  <c:v>72</c:v>
                </c:pt>
              </c:numCache>
            </c:numRef>
          </c:val>
          <c:extLst>
            <c:ext xmlns:c16="http://schemas.microsoft.com/office/drawing/2014/chart" uri="{C3380CC4-5D6E-409C-BE32-E72D297353CC}">
              <c16:uniqueId val="{00000000-55EF-4354-B3DB-CF6CABF4354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55EF-4354-B3DB-CF6CABF4354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78.7</c:v>
                </c:pt>
                <c:pt idx="1">
                  <c:v>76.900000000000006</c:v>
                </c:pt>
                <c:pt idx="2">
                  <c:v>78.099999999999994</c:v>
                </c:pt>
                <c:pt idx="3">
                  <c:v>77.8</c:v>
                </c:pt>
                <c:pt idx="4">
                  <c:v>71.599999999999994</c:v>
                </c:pt>
              </c:numCache>
            </c:numRef>
          </c:val>
          <c:extLst>
            <c:ext xmlns:c16="http://schemas.microsoft.com/office/drawing/2014/chart" uri="{C3380CC4-5D6E-409C-BE32-E72D297353CC}">
              <c16:uniqueId val="{00000000-3CE9-4231-82BD-9C71207E9B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3CE9-4231-82BD-9C71207E9B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37398955</c:v>
                </c:pt>
                <c:pt idx="1">
                  <c:v>45359263</c:v>
                </c:pt>
                <c:pt idx="2">
                  <c:v>45818780</c:v>
                </c:pt>
                <c:pt idx="3">
                  <c:v>46444810</c:v>
                </c:pt>
                <c:pt idx="4">
                  <c:v>47656313</c:v>
                </c:pt>
              </c:numCache>
            </c:numRef>
          </c:val>
          <c:extLst>
            <c:ext xmlns:c16="http://schemas.microsoft.com/office/drawing/2014/chart" uri="{C3380CC4-5D6E-409C-BE32-E72D297353CC}">
              <c16:uniqueId val="{00000000-8F98-47E1-A5EC-9582A07D1A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F98-47E1-A5EC-9582A07D1A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23.7</c:v>
                </c:pt>
                <c:pt idx="1">
                  <c:v>24.2</c:v>
                </c:pt>
                <c:pt idx="2">
                  <c:v>24.3</c:v>
                </c:pt>
                <c:pt idx="3">
                  <c:v>25.5</c:v>
                </c:pt>
                <c:pt idx="4">
                  <c:v>26.9</c:v>
                </c:pt>
              </c:numCache>
            </c:numRef>
          </c:val>
          <c:extLst>
            <c:ext xmlns:c16="http://schemas.microsoft.com/office/drawing/2014/chart" uri="{C3380CC4-5D6E-409C-BE32-E72D297353CC}">
              <c16:uniqueId val="{00000000-8EFB-4B19-A94F-7D04BB4439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8EFB-4B19-A94F-7D04BB4439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53.7</c:v>
                </c:pt>
                <c:pt idx="1">
                  <c:v>49.8</c:v>
                </c:pt>
                <c:pt idx="2">
                  <c:v>50.2</c:v>
                </c:pt>
                <c:pt idx="3">
                  <c:v>51.5</c:v>
                </c:pt>
                <c:pt idx="4">
                  <c:v>55.1</c:v>
                </c:pt>
              </c:numCache>
            </c:numRef>
          </c:val>
          <c:extLst>
            <c:ext xmlns:c16="http://schemas.microsoft.com/office/drawing/2014/chart" uri="{C3380CC4-5D6E-409C-BE32-E72D297353CC}">
              <c16:uniqueId val="{00000000-8E83-494B-8AF1-41353902B5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8E83-494B-8AF1-41353902B5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A12" sqref="A1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京都府国民健康保険南丹病院組合　京都中部総合医療センタ－</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464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33447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100.7</v>
      </c>
      <c r="Q33" s="129"/>
      <c r="R33" s="129"/>
      <c r="S33" s="129"/>
      <c r="T33" s="129"/>
      <c r="U33" s="129"/>
      <c r="V33" s="129"/>
      <c r="W33" s="129"/>
      <c r="X33" s="129"/>
      <c r="Y33" s="129"/>
      <c r="Z33" s="129"/>
      <c r="AA33" s="129"/>
      <c r="AB33" s="129"/>
      <c r="AC33" s="129"/>
      <c r="AD33" s="130"/>
      <c r="AE33" s="128">
        <f>データ!AJ7</f>
        <v>105.2</v>
      </c>
      <c r="AF33" s="129"/>
      <c r="AG33" s="129"/>
      <c r="AH33" s="129"/>
      <c r="AI33" s="129"/>
      <c r="AJ33" s="129"/>
      <c r="AK33" s="129"/>
      <c r="AL33" s="129"/>
      <c r="AM33" s="129"/>
      <c r="AN33" s="129"/>
      <c r="AO33" s="129"/>
      <c r="AP33" s="129"/>
      <c r="AQ33" s="129"/>
      <c r="AR33" s="129"/>
      <c r="AS33" s="130"/>
      <c r="AT33" s="128">
        <f>データ!AK7</f>
        <v>105</v>
      </c>
      <c r="AU33" s="129"/>
      <c r="AV33" s="129"/>
      <c r="AW33" s="129"/>
      <c r="AX33" s="129"/>
      <c r="AY33" s="129"/>
      <c r="AZ33" s="129"/>
      <c r="BA33" s="129"/>
      <c r="BB33" s="129"/>
      <c r="BC33" s="129"/>
      <c r="BD33" s="129"/>
      <c r="BE33" s="129"/>
      <c r="BF33" s="129"/>
      <c r="BG33" s="129"/>
      <c r="BH33" s="130"/>
      <c r="BI33" s="128">
        <f>データ!AL7</f>
        <v>100.2</v>
      </c>
      <c r="BJ33" s="129"/>
      <c r="BK33" s="129"/>
      <c r="BL33" s="129"/>
      <c r="BM33" s="129"/>
      <c r="BN33" s="129"/>
      <c r="BO33" s="129"/>
      <c r="BP33" s="129"/>
      <c r="BQ33" s="129"/>
      <c r="BR33" s="129"/>
      <c r="BS33" s="129"/>
      <c r="BT33" s="129"/>
      <c r="BU33" s="129"/>
      <c r="BV33" s="129"/>
      <c r="BW33" s="130"/>
      <c r="BX33" s="128">
        <f>データ!AM7</f>
        <v>92.9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92.9</v>
      </c>
      <c r="DE33" s="129"/>
      <c r="DF33" s="129"/>
      <c r="DG33" s="129"/>
      <c r="DH33" s="129"/>
      <c r="DI33" s="129"/>
      <c r="DJ33" s="129"/>
      <c r="DK33" s="129"/>
      <c r="DL33" s="129"/>
      <c r="DM33" s="129"/>
      <c r="DN33" s="129"/>
      <c r="DO33" s="129"/>
      <c r="DP33" s="129"/>
      <c r="DQ33" s="129"/>
      <c r="DR33" s="130"/>
      <c r="DS33" s="128">
        <f>データ!AU7</f>
        <v>99.8</v>
      </c>
      <c r="DT33" s="129"/>
      <c r="DU33" s="129"/>
      <c r="DV33" s="129"/>
      <c r="DW33" s="129"/>
      <c r="DX33" s="129"/>
      <c r="DY33" s="129"/>
      <c r="DZ33" s="129"/>
      <c r="EA33" s="129"/>
      <c r="EB33" s="129"/>
      <c r="EC33" s="129"/>
      <c r="ED33" s="129"/>
      <c r="EE33" s="129"/>
      <c r="EF33" s="129"/>
      <c r="EG33" s="130"/>
      <c r="EH33" s="128">
        <f>データ!AV7</f>
        <v>100.1</v>
      </c>
      <c r="EI33" s="129"/>
      <c r="EJ33" s="129"/>
      <c r="EK33" s="129"/>
      <c r="EL33" s="129"/>
      <c r="EM33" s="129"/>
      <c r="EN33" s="129"/>
      <c r="EO33" s="129"/>
      <c r="EP33" s="129"/>
      <c r="EQ33" s="129"/>
      <c r="ER33" s="129"/>
      <c r="ES33" s="129"/>
      <c r="ET33" s="129"/>
      <c r="EU33" s="129"/>
      <c r="EV33" s="130"/>
      <c r="EW33" s="128">
        <f>データ!AW7</f>
        <v>97.7</v>
      </c>
      <c r="EX33" s="129"/>
      <c r="EY33" s="129"/>
      <c r="EZ33" s="129"/>
      <c r="FA33" s="129"/>
      <c r="FB33" s="129"/>
      <c r="FC33" s="129"/>
      <c r="FD33" s="129"/>
      <c r="FE33" s="129"/>
      <c r="FF33" s="129"/>
      <c r="FG33" s="129"/>
      <c r="FH33" s="129"/>
      <c r="FI33" s="129"/>
      <c r="FJ33" s="129"/>
      <c r="FK33" s="130"/>
      <c r="FL33" s="128">
        <f>データ!AX7</f>
        <v>92.1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91.4</v>
      </c>
      <c r="GS33" s="129"/>
      <c r="GT33" s="129"/>
      <c r="GU33" s="129"/>
      <c r="GV33" s="129"/>
      <c r="GW33" s="129"/>
      <c r="GX33" s="129"/>
      <c r="GY33" s="129"/>
      <c r="GZ33" s="129"/>
      <c r="HA33" s="129"/>
      <c r="HB33" s="129"/>
      <c r="HC33" s="129"/>
      <c r="HD33" s="129"/>
      <c r="HE33" s="129"/>
      <c r="HF33" s="130"/>
      <c r="HG33" s="128">
        <f>データ!BF7</f>
        <v>98.4</v>
      </c>
      <c r="HH33" s="129"/>
      <c r="HI33" s="129"/>
      <c r="HJ33" s="129"/>
      <c r="HK33" s="129"/>
      <c r="HL33" s="129"/>
      <c r="HM33" s="129"/>
      <c r="HN33" s="129"/>
      <c r="HO33" s="129"/>
      <c r="HP33" s="129"/>
      <c r="HQ33" s="129"/>
      <c r="HR33" s="129"/>
      <c r="HS33" s="129"/>
      <c r="HT33" s="129"/>
      <c r="HU33" s="130"/>
      <c r="HV33" s="128">
        <f>データ!BG7</f>
        <v>98.7</v>
      </c>
      <c r="HW33" s="129"/>
      <c r="HX33" s="129"/>
      <c r="HY33" s="129"/>
      <c r="HZ33" s="129"/>
      <c r="IA33" s="129"/>
      <c r="IB33" s="129"/>
      <c r="IC33" s="129"/>
      <c r="ID33" s="129"/>
      <c r="IE33" s="129"/>
      <c r="IF33" s="129"/>
      <c r="IG33" s="129"/>
      <c r="IH33" s="129"/>
      <c r="II33" s="129"/>
      <c r="IJ33" s="130"/>
      <c r="IK33" s="128">
        <f>データ!BH7</f>
        <v>96.3</v>
      </c>
      <c r="IL33" s="129"/>
      <c r="IM33" s="129"/>
      <c r="IN33" s="129"/>
      <c r="IO33" s="129"/>
      <c r="IP33" s="129"/>
      <c r="IQ33" s="129"/>
      <c r="IR33" s="129"/>
      <c r="IS33" s="129"/>
      <c r="IT33" s="129"/>
      <c r="IU33" s="129"/>
      <c r="IV33" s="129"/>
      <c r="IW33" s="129"/>
      <c r="IX33" s="129"/>
      <c r="IY33" s="130"/>
      <c r="IZ33" s="128">
        <f>データ!BI7</f>
        <v>90.8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67.5</v>
      </c>
      <c r="KG33" s="129"/>
      <c r="KH33" s="129"/>
      <c r="KI33" s="129"/>
      <c r="KJ33" s="129"/>
      <c r="KK33" s="129"/>
      <c r="KL33" s="129"/>
      <c r="KM33" s="129"/>
      <c r="KN33" s="129"/>
      <c r="KO33" s="129"/>
      <c r="KP33" s="129"/>
      <c r="KQ33" s="129"/>
      <c r="KR33" s="129"/>
      <c r="KS33" s="129"/>
      <c r="KT33" s="130"/>
      <c r="KU33" s="128">
        <f>データ!BQ7</f>
        <v>69</v>
      </c>
      <c r="KV33" s="129"/>
      <c r="KW33" s="129"/>
      <c r="KX33" s="129"/>
      <c r="KY33" s="129"/>
      <c r="KZ33" s="129"/>
      <c r="LA33" s="129"/>
      <c r="LB33" s="129"/>
      <c r="LC33" s="129"/>
      <c r="LD33" s="129"/>
      <c r="LE33" s="129"/>
      <c r="LF33" s="129"/>
      <c r="LG33" s="129"/>
      <c r="LH33" s="129"/>
      <c r="LI33" s="130"/>
      <c r="LJ33" s="128">
        <f>データ!BR7</f>
        <v>70.3</v>
      </c>
      <c r="LK33" s="129"/>
      <c r="LL33" s="129"/>
      <c r="LM33" s="129"/>
      <c r="LN33" s="129"/>
      <c r="LO33" s="129"/>
      <c r="LP33" s="129"/>
      <c r="LQ33" s="129"/>
      <c r="LR33" s="129"/>
      <c r="LS33" s="129"/>
      <c r="LT33" s="129"/>
      <c r="LU33" s="129"/>
      <c r="LV33" s="129"/>
      <c r="LW33" s="129"/>
      <c r="LX33" s="130"/>
      <c r="LY33" s="128">
        <f>データ!BS7</f>
        <v>69.400000000000006</v>
      </c>
      <c r="LZ33" s="129"/>
      <c r="MA33" s="129"/>
      <c r="MB33" s="129"/>
      <c r="MC33" s="129"/>
      <c r="MD33" s="129"/>
      <c r="ME33" s="129"/>
      <c r="MF33" s="129"/>
      <c r="MG33" s="129"/>
      <c r="MH33" s="129"/>
      <c r="MI33" s="129"/>
      <c r="MJ33" s="129"/>
      <c r="MK33" s="129"/>
      <c r="ML33" s="129"/>
      <c r="MM33" s="130"/>
      <c r="MN33" s="128">
        <f>データ!BT7</f>
        <v>70.599999999999994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190</v>
      </c>
      <c r="NK54" s="143"/>
      <c r="NL54" s="143"/>
      <c r="NM54" s="143"/>
      <c r="NN54" s="143"/>
      <c r="NO54" s="143"/>
      <c r="NP54" s="143"/>
      <c r="NQ54" s="143"/>
      <c r="NR54" s="143"/>
      <c r="NS54" s="143"/>
      <c r="NT54" s="143"/>
      <c r="NU54" s="143"/>
      <c r="NV54" s="143"/>
      <c r="NW54" s="143"/>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4">
        <f>データ!CA7</f>
        <v>53426</v>
      </c>
      <c r="Q55" s="145"/>
      <c r="R55" s="145"/>
      <c r="S55" s="145"/>
      <c r="T55" s="145"/>
      <c r="U55" s="145"/>
      <c r="V55" s="145"/>
      <c r="W55" s="145"/>
      <c r="X55" s="145"/>
      <c r="Y55" s="145"/>
      <c r="Z55" s="145"/>
      <c r="AA55" s="145"/>
      <c r="AB55" s="145"/>
      <c r="AC55" s="145"/>
      <c r="AD55" s="146"/>
      <c r="AE55" s="144">
        <f>データ!CB7</f>
        <v>58320</v>
      </c>
      <c r="AF55" s="145"/>
      <c r="AG55" s="145"/>
      <c r="AH55" s="145"/>
      <c r="AI55" s="145"/>
      <c r="AJ55" s="145"/>
      <c r="AK55" s="145"/>
      <c r="AL55" s="145"/>
      <c r="AM55" s="145"/>
      <c r="AN55" s="145"/>
      <c r="AO55" s="145"/>
      <c r="AP55" s="145"/>
      <c r="AQ55" s="145"/>
      <c r="AR55" s="145"/>
      <c r="AS55" s="146"/>
      <c r="AT55" s="144">
        <f>データ!CC7</f>
        <v>58787</v>
      </c>
      <c r="AU55" s="145"/>
      <c r="AV55" s="145"/>
      <c r="AW55" s="145"/>
      <c r="AX55" s="145"/>
      <c r="AY55" s="145"/>
      <c r="AZ55" s="145"/>
      <c r="BA55" s="145"/>
      <c r="BB55" s="145"/>
      <c r="BC55" s="145"/>
      <c r="BD55" s="145"/>
      <c r="BE55" s="145"/>
      <c r="BF55" s="145"/>
      <c r="BG55" s="145"/>
      <c r="BH55" s="146"/>
      <c r="BI55" s="144">
        <f>データ!CD7</f>
        <v>58445</v>
      </c>
      <c r="BJ55" s="145"/>
      <c r="BK55" s="145"/>
      <c r="BL55" s="145"/>
      <c r="BM55" s="145"/>
      <c r="BN55" s="145"/>
      <c r="BO55" s="145"/>
      <c r="BP55" s="145"/>
      <c r="BQ55" s="145"/>
      <c r="BR55" s="145"/>
      <c r="BS55" s="145"/>
      <c r="BT55" s="145"/>
      <c r="BU55" s="145"/>
      <c r="BV55" s="145"/>
      <c r="BW55" s="146"/>
      <c r="BX55" s="144">
        <f>データ!CE7</f>
        <v>59802</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17035</v>
      </c>
      <c r="DE55" s="145"/>
      <c r="DF55" s="145"/>
      <c r="DG55" s="145"/>
      <c r="DH55" s="145"/>
      <c r="DI55" s="145"/>
      <c r="DJ55" s="145"/>
      <c r="DK55" s="145"/>
      <c r="DL55" s="145"/>
      <c r="DM55" s="145"/>
      <c r="DN55" s="145"/>
      <c r="DO55" s="145"/>
      <c r="DP55" s="145"/>
      <c r="DQ55" s="145"/>
      <c r="DR55" s="146"/>
      <c r="DS55" s="144">
        <f>データ!CM7</f>
        <v>18625</v>
      </c>
      <c r="DT55" s="145"/>
      <c r="DU55" s="145"/>
      <c r="DV55" s="145"/>
      <c r="DW55" s="145"/>
      <c r="DX55" s="145"/>
      <c r="DY55" s="145"/>
      <c r="DZ55" s="145"/>
      <c r="EA55" s="145"/>
      <c r="EB55" s="145"/>
      <c r="EC55" s="145"/>
      <c r="ED55" s="145"/>
      <c r="EE55" s="145"/>
      <c r="EF55" s="145"/>
      <c r="EG55" s="146"/>
      <c r="EH55" s="144">
        <f>データ!CN7</f>
        <v>19285</v>
      </c>
      <c r="EI55" s="145"/>
      <c r="EJ55" s="145"/>
      <c r="EK55" s="145"/>
      <c r="EL55" s="145"/>
      <c r="EM55" s="145"/>
      <c r="EN55" s="145"/>
      <c r="EO55" s="145"/>
      <c r="EP55" s="145"/>
      <c r="EQ55" s="145"/>
      <c r="ER55" s="145"/>
      <c r="ES55" s="145"/>
      <c r="ET55" s="145"/>
      <c r="EU55" s="145"/>
      <c r="EV55" s="146"/>
      <c r="EW55" s="144">
        <f>データ!CO7</f>
        <v>19096</v>
      </c>
      <c r="EX55" s="145"/>
      <c r="EY55" s="145"/>
      <c r="EZ55" s="145"/>
      <c r="FA55" s="145"/>
      <c r="FB55" s="145"/>
      <c r="FC55" s="145"/>
      <c r="FD55" s="145"/>
      <c r="FE55" s="145"/>
      <c r="FF55" s="145"/>
      <c r="FG55" s="145"/>
      <c r="FH55" s="145"/>
      <c r="FI55" s="145"/>
      <c r="FJ55" s="145"/>
      <c r="FK55" s="146"/>
      <c r="FL55" s="144">
        <f>データ!CP7</f>
        <v>19701</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53.7</v>
      </c>
      <c r="GS55" s="129"/>
      <c r="GT55" s="129"/>
      <c r="GU55" s="129"/>
      <c r="GV55" s="129"/>
      <c r="GW55" s="129"/>
      <c r="GX55" s="129"/>
      <c r="GY55" s="129"/>
      <c r="GZ55" s="129"/>
      <c r="HA55" s="129"/>
      <c r="HB55" s="129"/>
      <c r="HC55" s="129"/>
      <c r="HD55" s="129"/>
      <c r="HE55" s="129"/>
      <c r="HF55" s="130"/>
      <c r="HG55" s="128">
        <f>データ!CX7</f>
        <v>49.8</v>
      </c>
      <c r="HH55" s="129"/>
      <c r="HI55" s="129"/>
      <c r="HJ55" s="129"/>
      <c r="HK55" s="129"/>
      <c r="HL55" s="129"/>
      <c r="HM55" s="129"/>
      <c r="HN55" s="129"/>
      <c r="HO55" s="129"/>
      <c r="HP55" s="129"/>
      <c r="HQ55" s="129"/>
      <c r="HR55" s="129"/>
      <c r="HS55" s="129"/>
      <c r="HT55" s="129"/>
      <c r="HU55" s="130"/>
      <c r="HV55" s="128">
        <f>データ!CY7</f>
        <v>50.2</v>
      </c>
      <c r="HW55" s="129"/>
      <c r="HX55" s="129"/>
      <c r="HY55" s="129"/>
      <c r="HZ55" s="129"/>
      <c r="IA55" s="129"/>
      <c r="IB55" s="129"/>
      <c r="IC55" s="129"/>
      <c r="ID55" s="129"/>
      <c r="IE55" s="129"/>
      <c r="IF55" s="129"/>
      <c r="IG55" s="129"/>
      <c r="IH55" s="129"/>
      <c r="II55" s="129"/>
      <c r="IJ55" s="130"/>
      <c r="IK55" s="128">
        <f>データ!CZ7</f>
        <v>51.5</v>
      </c>
      <c r="IL55" s="129"/>
      <c r="IM55" s="129"/>
      <c r="IN55" s="129"/>
      <c r="IO55" s="129"/>
      <c r="IP55" s="129"/>
      <c r="IQ55" s="129"/>
      <c r="IR55" s="129"/>
      <c r="IS55" s="129"/>
      <c r="IT55" s="129"/>
      <c r="IU55" s="129"/>
      <c r="IV55" s="129"/>
      <c r="IW55" s="129"/>
      <c r="IX55" s="129"/>
      <c r="IY55" s="130"/>
      <c r="IZ55" s="128">
        <f>データ!DA7</f>
        <v>55.1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23.7</v>
      </c>
      <c r="KG55" s="129"/>
      <c r="KH55" s="129"/>
      <c r="KI55" s="129"/>
      <c r="KJ55" s="129"/>
      <c r="KK55" s="129"/>
      <c r="KL55" s="129"/>
      <c r="KM55" s="129"/>
      <c r="KN55" s="129"/>
      <c r="KO55" s="129"/>
      <c r="KP55" s="129"/>
      <c r="KQ55" s="129"/>
      <c r="KR55" s="129"/>
      <c r="KS55" s="129"/>
      <c r="KT55" s="130"/>
      <c r="KU55" s="128">
        <f>データ!DI7</f>
        <v>24.2</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25.5</v>
      </c>
      <c r="LZ55" s="129"/>
      <c r="MA55" s="129"/>
      <c r="MB55" s="129"/>
      <c r="MC55" s="129"/>
      <c r="MD55" s="129"/>
      <c r="ME55" s="129"/>
      <c r="MF55" s="129"/>
      <c r="MG55" s="129"/>
      <c r="MH55" s="129"/>
      <c r="MI55" s="129"/>
      <c r="MJ55" s="129"/>
      <c r="MK55" s="129"/>
      <c r="ML55" s="129"/>
      <c r="MM55" s="130"/>
      <c r="MN55" s="128">
        <f>データ!DL7</f>
        <v>26.9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43"/>
      <c r="NL55" s="143"/>
      <c r="NM55" s="143"/>
      <c r="NN55" s="143"/>
      <c r="NO55" s="143"/>
      <c r="NP55" s="143"/>
      <c r="NQ55" s="143"/>
      <c r="NR55" s="143"/>
      <c r="NS55" s="143"/>
      <c r="NT55" s="143"/>
      <c r="NU55" s="143"/>
      <c r="NV55" s="143"/>
      <c r="NW55" s="143"/>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4">
        <f>データ!CF7</f>
        <v>63766</v>
      </c>
      <c r="Q56" s="145"/>
      <c r="R56" s="145"/>
      <c r="S56" s="145"/>
      <c r="T56" s="145"/>
      <c r="U56" s="145"/>
      <c r="V56" s="145"/>
      <c r="W56" s="145"/>
      <c r="X56" s="145"/>
      <c r="Y56" s="145"/>
      <c r="Z56" s="145"/>
      <c r="AA56" s="145"/>
      <c r="AB56" s="145"/>
      <c r="AC56" s="145"/>
      <c r="AD56" s="146"/>
      <c r="AE56" s="144">
        <f>データ!CG7</f>
        <v>66386</v>
      </c>
      <c r="AF56" s="145"/>
      <c r="AG56" s="145"/>
      <c r="AH56" s="145"/>
      <c r="AI56" s="145"/>
      <c r="AJ56" s="145"/>
      <c r="AK56" s="145"/>
      <c r="AL56" s="145"/>
      <c r="AM56" s="145"/>
      <c r="AN56" s="145"/>
      <c r="AO56" s="145"/>
      <c r="AP56" s="145"/>
      <c r="AQ56" s="145"/>
      <c r="AR56" s="145"/>
      <c r="AS56" s="146"/>
      <c r="AT56" s="144">
        <f>データ!CH7</f>
        <v>69418</v>
      </c>
      <c r="AU56" s="145"/>
      <c r="AV56" s="145"/>
      <c r="AW56" s="145"/>
      <c r="AX56" s="145"/>
      <c r="AY56" s="145"/>
      <c r="AZ56" s="145"/>
      <c r="BA56" s="145"/>
      <c r="BB56" s="145"/>
      <c r="BC56" s="145"/>
      <c r="BD56" s="145"/>
      <c r="BE56" s="145"/>
      <c r="BF56" s="145"/>
      <c r="BG56" s="145"/>
      <c r="BH56" s="146"/>
      <c r="BI56" s="144">
        <f>データ!CI7</f>
        <v>70803</v>
      </c>
      <c r="BJ56" s="145"/>
      <c r="BK56" s="145"/>
      <c r="BL56" s="145"/>
      <c r="BM56" s="145"/>
      <c r="BN56" s="145"/>
      <c r="BO56" s="145"/>
      <c r="BP56" s="145"/>
      <c r="BQ56" s="145"/>
      <c r="BR56" s="145"/>
      <c r="BS56" s="145"/>
      <c r="BT56" s="145"/>
      <c r="BU56" s="145"/>
      <c r="BV56" s="145"/>
      <c r="BW56" s="146"/>
      <c r="BX56" s="144">
        <f>データ!CJ7</f>
        <v>72068</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18423</v>
      </c>
      <c r="DE56" s="145"/>
      <c r="DF56" s="145"/>
      <c r="DG56" s="145"/>
      <c r="DH56" s="145"/>
      <c r="DI56" s="145"/>
      <c r="DJ56" s="145"/>
      <c r="DK56" s="145"/>
      <c r="DL56" s="145"/>
      <c r="DM56" s="145"/>
      <c r="DN56" s="145"/>
      <c r="DO56" s="145"/>
      <c r="DP56" s="145"/>
      <c r="DQ56" s="145"/>
      <c r="DR56" s="146"/>
      <c r="DS56" s="144">
        <f>データ!CR7</f>
        <v>19190</v>
      </c>
      <c r="DT56" s="145"/>
      <c r="DU56" s="145"/>
      <c r="DV56" s="145"/>
      <c r="DW56" s="145"/>
      <c r="DX56" s="145"/>
      <c r="DY56" s="145"/>
      <c r="DZ56" s="145"/>
      <c r="EA56" s="145"/>
      <c r="EB56" s="145"/>
      <c r="EC56" s="145"/>
      <c r="ED56" s="145"/>
      <c r="EE56" s="145"/>
      <c r="EF56" s="145"/>
      <c r="EG56" s="146"/>
      <c r="EH56" s="144">
        <f>データ!CS7</f>
        <v>19216</v>
      </c>
      <c r="EI56" s="145"/>
      <c r="EJ56" s="145"/>
      <c r="EK56" s="145"/>
      <c r="EL56" s="145"/>
      <c r="EM56" s="145"/>
      <c r="EN56" s="145"/>
      <c r="EO56" s="145"/>
      <c r="EP56" s="145"/>
      <c r="EQ56" s="145"/>
      <c r="ER56" s="145"/>
      <c r="ES56" s="145"/>
      <c r="ET56" s="145"/>
      <c r="EU56" s="145"/>
      <c r="EV56" s="146"/>
      <c r="EW56" s="144">
        <f>データ!CT7</f>
        <v>20167</v>
      </c>
      <c r="EX56" s="145"/>
      <c r="EY56" s="145"/>
      <c r="EZ56" s="145"/>
      <c r="FA56" s="145"/>
      <c r="FB56" s="145"/>
      <c r="FC56" s="145"/>
      <c r="FD56" s="145"/>
      <c r="FE56" s="145"/>
      <c r="FF56" s="145"/>
      <c r="FG56" s="145"/>
      <c r="FH56" s="145"/>
      <c r="FI56" s="145"/>
      <c r="FJ56" s="145"/>
      <c r="FK56" s="146"/>
      <c r="FL56" s="144">
        <f>データ!CU7</f>
        <v>20434</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43"/>
      <c r="NL56" s="143"/>
      <c r="NM56" s="143"/>
      <c r="NN56" s="143"/>
      <c r="NO56" s="143"/>
      <c r="NP56" s="143"/>
      <c r="NQ56" s="143"/>
      <c r="NR56" s="143"/>
      <c r="NS56" s="143"/>
      <c r="NT56" s="143"/>
      <c r="NU56" s="143"/>
      <c r="NV56" s="143"/>
      <c r="NW56" s="143"/>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43"/>
      <c r="NL57" s="143"/>
      <c r="NM57" s="143"/>
      <c r="NN57" s="143"/>
      <c r="NO57" s="143"/>
      <c r="NP57" s="143"/>
      <c r="NQ57" s="143"/>
      <c r="NR57" s="143"/>
      <c r="NS57" s="143"/>
      <c r="NT57" s="143"/>
      <c r="NU57" s="143"/>
      <c r="NV57" s="143"/>
      <c r="NW57" s="143"/>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43"/>
      <c r="NL58" s="143"/>
      <c r="NM58" s="143"/>
      <c r="NN58" s="143"/>
      <c r="NO58" s="143"/>
      <c r="NP58" s="143"/>
      <c r="NQ58" s="143"/>
      <c r="NR58" s="143"/>
      <c r="NS58" s="143"/>
      <c r="NT58" s="143"/>
      <c r="NU58" s="143"/>
      <c r="NV58" s="143"/>
      <c r="NW58" s="143"/>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43"/>
      <c r="NL59" s="143"/>
      <c r="NM59" s="143"/>
      <c r="NN59" s="143"/>
      <c r="NO59" s="143"/>
      <c r="NP59" s="143"/>
      <c r="NQ59" s="143"/>
      <c r="NR59" s="143"/>
      <c r="NS59" s="143"/>
      <c r="NT59" s="143"/>
      <c r="NU59" s="143"/>
      <c r="NV59" s="143"/>
      <c r="NW59" s="143"/>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43"/>
      <c r="NL60" s="143"/>
      <c r="NM60" s="143"/>
      <c r="NN60" s="143"/>
      <c r="NO60" s="143"/>
      <c r="NP60" s="143"/>
      <c r="NQ60" s="143"/>
      <c r="NR60" s="143"/>
      <c r="NS60" s="143"/>
      <c r="NT60" s="143"/>
      <c r="NU60" s="143"/>
      <c r="NV60" s="143"/>
      <c r="NW60" s="143"/>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43"/>
      <c r="NL61" s="143"/>
      <c r="NM61" s="143"/>
      <c r="NN61" s="143"/>
      <c r="NO61" s="143"/>
      <c r="NP61" s="143"/>
      <c r="NQ61" s="143"/>
      <c r="NR61" s="143"/>
      <c r="NS61" s="143"/>
      <c r="NT61" s="143"/>
      <c r="NU61" s="143"/>
      <c r="NV61" s="143"/>
      <c r="NW61" s="143"/>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43"/>
      <c r="NL62" s="143"/>
      <c r="NM62" s="143"/>
      <c r="NN62" s="143"/>
      <c r="NO62" s="143"/>
      <c r="NP62" s="143"/>
      <c r="NQ62" s="143"/>
      <c r="NR62" s="143"/>
      <c r="NS62" s="143"/>
      <c r="NT62" s="143"/>
      <c r="NU62" s="143"/>
      <c r="NV62" s="143"/>
      <c r="NW62" s="143"/>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43"/>
      <c r="NL63" s="143"/>
      <c r="NM63" s="143"/>
      <c r="NN63" s="143"/>
      <c r="NO63" s="143"/>
      <c r="NP63" s="143"/>
      <c r="NQ63" s="143"/>
      <c r="NR63" s="143"/>
      <c r="NS63" s="143"/>
      <c r="NT63" s="143"/>
      <c r="NU63" s="143"/>
      <c r="NV63" s="143"/>
      <c r="NW63" s="143"/>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43"/>
      <c r="NL64" s="143"/>
      <c r="NM64" s="143"/>
      <c r="NN64" s="143"/>
      <c r="NO64" s="143"/>
      <c r="NP64" s="143"/>
      <c r="NQ64" s="143"/>
      <c r="NR64" s="143"/>
      <c r="NS64" s="143"/>
      <c r="NT64" s="143"/>
      <c r="NU64" s="143"/>
      <c r="NV64" s="143"/>
      <c r="NW64" s="143"/>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43"/>
      <c r="NL65" s="143"/>
      <c r="NM65" s="143"/>
      <c r="NN65" s="143"/>
      <c r="NO65" s="143"/>
      <c r="NP65" s="143"/>
      <c r="NQ65" s="143"/>
      <c r="NR65" s="143"/>
      <c r="NS65" s="143"/>
      <c r="NT65" s="143"/>
      <c r="NU65" s="143"/>
      <c r="NV65" s="143"/>
      <c r="NW65" s="143"/>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43"/>
      <c r="NL66" s="143"/>
      <c r="NM66" s="143"/>
      <c r="NN66" s="143"/>
      <c r="NO66" s="143"/>
      <c r="NP66" s="143"/>
      <c r="NQ66" s="143"/>
      <c r="NR66" s="143"/>
      <c r="NS66" s="143"/>
      <c r="NT66" s="143"/>
      <c r="NU66" s="143"/>
      <c r="NV66" s="143"/>
      <c r="NW66" s="143"/>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191</v>
      </c>
      <c r="NK70" s="148"/>
      <c r="NL70" s="148"/>
      <c r="NM70" s="148"/>
      <c r="NN70" s="148"/>
      <c r="NO70" s="148"/>
      <c r="NP70" s="148"/>
      <c r="NQ70" s="148"/>
      <c r="NR70" s="148"/>
      <c r="NS70" s="148"/>
      <c r="NT70" s="148"/>
      <c r="NU70" s="148"/>
      <c r="NV70" s="148"/>
      <c r="NW70" s="148"/>
      <c r="NX70" s="14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14"/>
      <c r="C79" s="2"/>
      <c r="D79" s="2"/>
      <c r="E79" s="2"/>
      <c r="F79" s="2"/>
      <c r="G79" s="127" t="s">
        <v>58</v>
      </c>
      <c r="H79" s="127"/>
      <c r="I79" s="127"/>
      <c r="J79" s="127"/>
      <c r="K79" s="127"/>
      <c r="L79" s="127"/>
      <c r="M79" s="127"/>
      <c r="N79" s="127"/>
      <c r="O79" s="127"/>
      <c r="P79" s="128">
        <f>データ!DS7</f>
        <v>4.8</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2.2999999999999998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65.5</v>
      </c>
      <c r="DH79" s="129"/>
      <c r="DI79" s="129"/>
      <c r="DJ79" s="129"/>
      <c r="DK79" s="129"/>
      <c r="DL79" s="129"/>
      <c r="DM79" s="129"/>
      <c r="DN79" s="129"/>
      <c r="DO79" s="129"/>
      <c r="DP79" s="129"/>
      <c r="DQ79" s="129"/>
      <c r="DR79" s="129"/>
      <c r="DS79" s="129"/>
      <c r="DT79" s="129"/>
      <c r="DU79" s="130"/>
      <c r="DV79" s="128">
        <f>データ!EE7</f>
        <v>70.099999999999994</v>
      </c>
      <c r="DW79" s="129"/>
      <c r="DX79" s="129"/>
      <c r="DY79" s="129"/>
      <c r="DZ79" s="129"/>
      <c r="EA79" s="129"/>
      <c r="EB79" s="129"/>
      <c r="EC79" s="129"/>
      <c r="ED79" s="129"/>
      <c r="EE79" s="129"/>
      <c r="EF79" s="129"/>
      <c r="EG79" s="129"/>
      <c r="EH79" s="129"/>
      <c r="EI79" s="129"/>
      <c r="EJ79" s="130"/>
      <c r="EK79" s="128">
        <f>データ!EF7</f>
        <v>71.7</v>
      </c>
      <c r="EL79" s="129"/>
      <c r="EM79" s="129"/>
      <c r="EN79" s="129"/>
      <c r="EO79" s="129"/>
      <c r="EP79" s="129"/>
      <c r="EQ79" s="129"/>
      <c r="ER79" s="129"/>
      <c r="ES79" s="129"/>
      <c r="ET79" s="129"/>
      <c r="EU79" s="129"/>
      <c r="EV79" s="129"/>
      <c r="EW79" s="129"/>
      <c r="EX79" s="129"/>
      <c r="EY79" s="130"/>
      <c r="EZ79" s="128">
        <f>データ!EG7</f>
        <v>72.900000000000006</v>
      </c>
      <c r="FA79" s="129"/>
      <c r="FB79" s="129"/>
      <c r="FC79" s="129"/>
      <c r="FD79" s="129"/>
      <c r="FE79" s="129"/>
      <c r="FF79" s="129"/>
      <c r="FG79" s="129"/>
      <c r="FH79" s="129"/>
      <c r="FI79" s="129"/>
      <c r="FJ79" s="129"/>
      <c r="FK79" s="129"/>
      <c r="FL79" s="129"/>
      <c r="FM79" s="129"/>
      <c r="FN79" s="130"/>
      <c r="FO79" s="128">
        <f>データ!EH7</f>
        <v>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78.7</v>
      </c>
      <c r="GU79" s="129"/>
      <c r="GV79" s="129"/>
      <c r="GW79" s="129"/>
      <c r="GX79" s="129"/>
      <c r="GY79" s="129"/>
      <c r="GZ79" s="129"/>
      <c r="HA79" s="129"/>
      <c r="HB79" s="129"/>
      <c r="HC79" s="129"/>
      <c r="HD79" s="129"/>
      <c r="HE79" s="129"/>
      <c r="HF79" s="129"/>
      <c r="HG79" s="129"/>
      <c r="HH79" s="130"/>
      <c r="HI79" s="128">
        <f>データ!EP7</f>
        <v>76.900000000000006</v>
      </c>
      <c r="HJ79" s="129"/>
      <c r="HK79" s="129"/>
      <c r="HL79" s="129"/>
      <c r="HM79" s="129"/>
      <c r="HN79" s="129"/>
      <c r="HO79" s="129"/>
      <c r="HP79" s="129"/>
      <c r="HQ79" s="129"/>
      <c r="HR79" s="129"/>
      <c r="HS79" s="129"/>
      <c r="HT79" s="129"/>
      <c r="HU79" s="129"/>
      <c r="HV79" s="129"/>
      <c r="HW79" s="130"/>
      <c r="HX79" s="128">
        <f>データ!EQ7</f>
        <v>78.099999999999994</v>
      </c>
      <c r="HY79" s="129"/>
      <c r="HZ79" s="129"/>
      <c r="IA79" s="129"/>
      <c r="IB79" s="129"/>
      <c r="IC79" s="129"/>
      <c r="ID79" s="129"/>
      <c r="IE79" s="129"/>
      <c r="IF79" s="129"/>
      <c r="IG79" s="129"/>
      <c r="IH79" s="129"/>
      <c r="II79" s="129"/>
      <c r="IJ79" s="129"/>
      <c r="IK79" s="129"/>
      <c r="IL79" s="130"/>
      <c r="IM79" s="128">
        <f>データ!ER7</f>
        <v>77.8</v>
      </c>
      <c r="IN79" s="129"/>
      <c r="IO79" s="129"/>
      <c r="IP79" s="129"/>
      <c r="IQ79" s="129"/>
      <c r="IR79" s="129"/>
      <c r="IS79" s="129"/>
      <c r="IT79" s="129"/>
      <c r="IU79" s="129"/>
      <c r="IV79" s="129"/>
      <c r="IW79" s="129"/>
      <c r="IX79" s="129"/>
      <c r="IY79" s="129"/>
      <c r="IZ79" s="129"/>
      <c r="JA79" s="130"/>
      <c r="JB79" s="128">
        <f>データ!ES7</f>
        <v>71.599999999999994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37398955</v>
      </c>
      <c r="KH79" s="145"/>
      <c r="KI79" s="145"/>
      <c r="KJ79" s="145"/>
      <c r="KK79" s="145"/>
      <c r="KL79" s="145"/>
      <c r="KM79" s="145"/>
      <c r="KN79" s="145"/>
      <c r="KO79" s="145"/>
      <c r="KP79" s="145"/>
      <c r="KQ79" s="145"/>
      <c r="KR79" s="145"/>
      <c r="KS79" s="145"/>
      <c r="KT79" s="145"/>
      <c r="KU79" s="146"/>
      <c r="KV79" s="144">
        <f>データ!FA7</f>
        <v>45359263</v>
      </c>
      <c r="KW79" s="145"/>
      <c r="KX79" s="145"/>
      <c r="KY79" s="145"/>
      <c r="KZ79" s="145"/>
      <c r="LA79" s="145"/>
      <c r="LB79" s="145"/>
      <c r="LC79" s="145"/>
      <c r="LD79" s="145"/>
      <c r="LE79" s="145"/>
      <c r="LF79" s="145"/>
      <c r="LG79" s="145"/>
      <c r="LH79" s="145"/>
      <c r="LI79" s="145"/>
      <c r="LJ79" s="146"/>
      <c r="LK79" s="144">
        <f>データ!FB7</f>
        <v>45818780</v>
      </c>
      <c r="LL79" s="145"/>
      <c r="LM79" s="145"/>
      <c r="LN79" s="145"/>
      <c r="LO79" s="145"/>
      <c r="LP79" s="145"/>
      <c r="LQ79" s="145"/>
      <c r="LR79" s="145"/>
      <c r="LS79" s="145"/>
      <c r="LT79" s="145"/>
      <c r="LU79" s="145"/>
      <c r="LV79" s="145"/>
      <c r="LW79" s="145"/>
      <c r="LX79" s="145"/>
      <c r="LY79" s="146"/>
      <c r="LZ79" s="144">
        <f>データ!FC7</f>
        <v>46444810</v>
      </c>
      <c r="MA79" s="145"/>
      <c r="MB79" s="145"/>
      <c r="MC79" s="145"/>
      <c r="MD79" s="145"/>
      <c r="ME79" s="145"/>
      <c r="MF79" s="145"/>
      <c r="MG79" s="145"/>
      <c r="MH79" s="145"/>
      <c r="MI79" s="145"/>
      <c r="MJ79" s="145"/>
      <c r="MK79" s="145"/>
      <c r="ML79" s="145"/>
      <c r="MM79" s="145"/>
      <c r="MN79" s="146"/>
      <c r="MO79" s="144">
        <f>データ!FD7</f>
        <v>47656313</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49637382</v>
      </c>
      <c r="KH80" s="145"/>
      <c r="KI80" s="145"/>
      <c r="KJ80" s="145"/>
      <c r="KK80" s="145"/>
      <c r="KL80" s="145"/>
      <c r="KM80" s="145"/>
      <c r="KN80" s="145"/>
      <c r="KO80" s="145"/>
      <c r="KP80" s="145"/>
      <c r="KQ80" s="145"/>
      <c r="KR80" s="145"/>
      <c r="KS80" s="145"/>
      <c r="KT80" s="145"/>
      <c r="KU80" s="146"/>
      <c r="KV80" s="144">
        <f>データ!FF7</f>
        <v>50098024</v>
      </c>
      <c r="KW80" s="145"/>
      <c r="KX80" s="145"/>
      <c r="KY80" s="145"/>
      <c r="KZ80" s="145"/>
      <c r="LA80" s="145"/>
      <c r="LB80" s="145"/>
      <c r="LC80" s="145"/>
      <c r="LD80" s="145"/>
      <c r="LE80" s="145"/>
      <c r="LF80" s="145"/>
      <c r="LG80" s="145"/>
      <c r="LH80" s="145"/>
      <c r="LI80" s="145"/>
      <c r="LJ80" s="146"/>
      <c r="LK80" s="144">
        <f>データ!FG7</f>
        <v>50586262</v>
      </c>
      <c r="LL80" s="145"/>
      <c r="LM80" s="145"/>
      <c r="LN80" s="145"/>
      <c r="LO80" s="145"/>
      <c r="LP80" s="145"/>
      <c r="LQ80" s="145"/>
      <c r="LR80" s="145"/>
      <c r="LS80" s="145"/>
      <c r="LT80" s="145"/>
      <c r="LU80" s="145"/>
      <c r="LV80" s="145"/>
      <c r="LW80" s="145"/>
      <c r="LX80" s="145"/>
      <c r="LY80" s="146"/>
      <c r="LZ80" s="144">
        <f>データ!FH7</f>
        <v>51878916</v>
      </c>
      <c r="MA80" s="145"/>
      <c r="MB80" s="145"/>
      <c r="MC80" s="145"/>
      <c r="MD80" s="145"/>
      <c r="ME80" s="145"/>
      <c r="MF80" s="145"/>
      <c r="MG80" s="145"/>
      <c r="MH80" s="145"/>
      <c r="MI80" s="145"/>
      <c r="MJ80" s="145"/>
      <c r="MK80" s="145"/>
      <c r="ML80" s="145"/>
      <c r="MM80" s="145"/>
      <c r="MN80" s="146"/>
      <c r="MO80" s="144">
        <f>データ!FI7</f>
        <v>54395530</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x14ac:dyDescent="0.15">
      <c r="B85" s="153" t="s">
        <v>90</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bFbONYMjXsZabMlVV/XGPVHeYEesK83IbCOhF5PKlRKmbF0WLl2Aos0tCpsBhcfpAwDxS49o/zO+1rfqPiClQ==" saltValue="UzXsMrmtOptZe0KGeRbqX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115</v>
      </c>
      <c r="AJ4" s="156"/>
      <c r="AK4" s="156"/>
      <c r="AL4" s="156"/>
      <c r="AM4" s="156"/>
      <c r="AN4" s="156"/>
      <c r="AO4" s="156"/>
      <c r="AP4" s="156"/>
      <c r="AQ4" s="156"/>
      <c r="AR4" s="156"/>
      <c r="AS4" s="157"/>
      <c r="AT4" s="158" t="s">
        <v>116</v>
      </c>
      <c r="AU4" s="154"/>
      <c r="AV4" s="154"/>
      <c r="AW4" s="154"/>
      <c r="AX4" s="154"/>
      <c r="AY4" s="154"/>
      <c r="AZ4" s="154"/>
      <c r="BA4" s="154"/>
      <c r="BB4" s="154"/>
      <c r="BC4" s="154"/>
      <c r="BD4" s="154"/>
      <c r="BE4" s="158" t="s">
        <v>117</v>
      </c>
      <c r="BF4" s="154"/>
      <c r="BG4" s="154"/>
      <c r="BH4" s="154"/>
      <c r="BI4" s="154"/>
      <c r="BJ4" s="154"/>
      <c r="BK4" s="154"/>
      <c r="BL4" s="154"/>
      <c r="BM4" s="154"/>
      <c r="BN4" s="154"/>
      <c r="BO4" s="154"/>
      <c r="BP4" s="155" t="s">
        <v>118</v>
      </c>
      <c r="BQ4" s="156"/>
      <c r="BR4" s="156"/>
      <c r="BS4" s="156"/>
      <c r="BT4" s="156"/>
      <c r="BU4" s="156"/>
      <c r="BV4" s="156"/>
      <c r="BW4" s="156"/>
      <c r="BX4" s="156"/>
      <c r="BY4" s="156"/>
      <c r="BZ4" s="157"/>
      <c r="CA4" s="154" t="s">
        <v>119</v>
      </c>
      <c r="CB4" s="154"/>
      <c r="CC4" s="154"/>
      <c r="CD4" s="154"/>
      <c r="CE4" s="154"/>
      <c r="CF4" s="154"/>
      <c r="CG4" s="154"/>
      <c r="CH4" s="154"/>
      <c r="CI4" s="154"/>
      <c r="CJ4" s="154"/>
      <c r="CK4" s="154"/>
      <c r="CL4" s="158" t="s">
        <v>120</v>
      </c>
      <c r="CM4" s="154"/>
      <c r="CN4" s="154"/>
      <c r="CO4" s="154"/>
      <c r="CP4" s="154"/>
      <c r="CQ4" s="154"/>
      <c r="CR4" s="154"/>
      <c r="CS4" s="154"/>
      <c r="CT4" s="154"/>
      <c r="CU4" s="154"/>
      <c r="CV4" s="154"/>
      <c r="CW4" s="154" t="s">
        <v>121</v>
      </c>
      <c r="CX4" s="154"/>
      <c r="CY4" s="154"/>
      <c r="CZ4" s="154"/>
      <c r="DA4" s="154"/>
      <c r="DB4" s="154"/>
      <c r="DC4" s="154"/>
      <c r="DD4" s="154"/>
      <c r="DE4" s="154"/>
      <c r="DF4" s="154"/>
      <c r="DG4" s="154"/>
      <c r="DH4" s="154" t="s">
        <v>122</v>
      </c>
      <c r="DI4" s="154"/>
      <c r="DJ4" s="154"/>
      <c r="DK4" s="154"/>
      <c r="DL4" s="154"/>
      <c r="DM4" s="154"/>
      <c r="DN4" s="154"/>
      <c r="DO4" s="154"/>
      <c r="DP4" s="154"/>
      <c r="DQ4" s="154"/>
      <c r="DR4" s="154"/>
      <c r="DS4" s="158" t="s">
        <v>123</v>
      </c>
      <c r="DT4" s="154"/>
      <c r="DU4" s="154"/>
      <c r="DV4" s="154"/>
      <c r="DW4" s="154"/>
      <c r="DX4" s="154"/>
      <c r="DY4" s="154"/>
      <c r="DZ4" s="154"/>
      <c r="EA4" s="154"/>
      <c r="EB4" s="154"/>
      <c r="EC4" s="154"/>
      <c r="ED4" s="155" t="s">
        <v>124</v>
      </c>
      <c r="EE4" s="156"/>
      <c r="EF4" s="156"/>
      <c r="EG4" s="156"/>
      <c r="EH4" s="156"/>
      <c r="EI4" s="156"/>
      <c r="EJ4" s="156"/>
      <c r="EK4" s="156"/>
      <c r="EL4" s="156"/>
      <c r="EM4" s="156"/>
      <c r="EN4" s="157"/>
      <c r="EO4" s="154" t="s">
        <v>125</v>
      </c>
      <c r="EP4" s="154"/>
      <c r="EQ4" s="154"/>
      <c r="ER4" s="154"/>
      <c r="ES4" s="154"/>
      <c r="ET4" s="154"/>
      <c r="EU4" s="154"/>
      <c r="EV4" s="154"/>
      <c r="EW4" s="154"/>
      <c r="EX4" s="154"/>
      <c r="EY4" s="154"/>
      <c r="EZ4" s="154" t="s">
        <v>126</v>
      </c>
      <c r="FA4" s="154"/>
      <c r="FB4" s="154"/>
      <c r="FC4" s="154"/>
      <c r="FD4" s="154"/>
      <c r="FE4" s="154"/>
      <c r="FF4" s="154"/>
      <c r="FG4" s="154"/>
      <c r="FH4" s="154"/>
      <c r="FI4" s="154"/>
      <c r="FJ4" s="154"/>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162</v>
      </c>
      <c r="AW5" s="49" t="s">
        <v>163</v>
      </c>
      <c r="AX5" s="49" t="s">
        <v>164</v>
      </c>
      <c r="AY5" s="49" t="s">
        <v>156</v>
      </c>
      <c r="AZ5" s="49" t="s">
        <v>157</v>
      </c>
      <c r="BA5" s="49" t="s">
        <v>158</v>
      </c>
      <c r="BB5" s="49" t="s">
        <v>159</v>
      </c>
      <c r="BC5" s="49" t="s">
        <v>160</v>
      </c>
      <c r="BD5" s="49" t="s">
        <v>161</v>
      </c>
      <c r="BE5" s="49" t="s">
        <v>151</v>
      </c>
      <c r="BF5" s="49" t="s">
        <v>152</v>
      </c>
      <c r="BG5" s="49" t="s">
        <v>162</v>
      </c>
      <c r="BH5" s="49" t="s">
        <v>154</v>
      </c>
      <c r="BI5" s="49" t="s">
        <v>155</v>
      </c>
      <c r="BJ5" s="49" t="s">
        <v>156</v>
      </c>
      <c r="BK5" s="49" t="s">
        <v>157</v>
      </c>
      <c r="BL5" s="49" t="s">
        <v>158</v>
      </c>
      <c r="BM5" s="49" t="s">
        <v>159</v>
      </c>
      <c r="BN5" s="49" t="s">
        <v>160</v>
      </c>
      <c r="BO5" s="49" t="s">
        <v>161</v>
      </c>
      <c r="BP5" s="49" t="s">
        <v>151</v>
      </c>
      <c r="BQ5" s="49" t="s">
        <v>165</v>
      </c>
      <c r="BR5" s="49" t="s">
        <v>162</v>
      </c>
      <c r="BS5" s="49" t="s">
        <v>163</v>
      </c>
      <c r="BT5" s="49" t="s">
        <v>155</v>
      </c>
      <c r="BU5" s="49" t="s">
        <v>156</v>
      </c>
      <c r="BV5" s="49" t="s">
        <v>157</v>
      </c>
      <c r="BW5" s="49" t="s">
        <v>158</v>
      </c>
      <c r="BX5" s="49" t="s">
        <v>159</v>
      </c>
      <c r="BY5" s="49" t="s">
        <v>160</v>
      </c>
      <c r="BZ5" s="49" t="s">
        <v>161</v>
      </c>
      <c r="CA5" s="49" t="s">
        <v>151</v>
      </c>
      <c r="CB5" s="49" t="s">
        <v>165</v>
      </c>
      <c r="CC5" s="49" t="s">
        <v>153</v>
      </c>
      <c r="CD5" s="49" t="s">
        <v>163</v>
      </c>
      <c r="CE5" s="49" t="s">
        <v>155</v>
      </c>
      <c r="CF5" s="49" t="s">
        <v>156</v>
      </c>
      <c r="CG5" s="49" t="s">
        <v>157</v>
      </c>
      <c r="CH5" s="49" t="s">
        <v>158</v>
      </c>
      <c r="CI5" s="49" t="s">
        <v>159</v>
      </c>
      <c r="CJ5" s="49" t="s">
        <v>160</v>
      </c>
      <c r="CK5" s="49" t="s">
        <v>161</v>
      </c>
      <c r="CL5" s="49" t="s">
        <v>151</v>
      </c>
      <c r="CM5" s="49" t="s">
        <v>152</v>
      </c>
      <c r="CN5" s="49" t="s">
        <v>162</v>
      </c>
      <c r="CO5" s="49" t="s">
        <v>154</v>
      </c>
      <c r="CP5" s="49" t="s">
        <v>155</v>
      </c>
      <c r="CQ5" s="49" t="s">
        <v>156</v>
      </c>
      <c r="CR5" s="49" t="s">
        <v>157</v>
      </c>
      <c r="CS5" s="49" t="s">
        <v>158</v>
      </c>
      <c r="CT5" s="49" t="s">
        <v>159</v>
      </c>
      <c r="CU5" s="49" t="s">
        <v>160</v>
      </c>
      <c r="CV5" s="49" t="s">
        <v>161</v>
      </c>
      <c r="CW5" s="49" t="s">
        <v>151</v>
      </c>
      <c r="CX5" s="49" t="s">
        <v>152</v>
      </c>
      <c r="CY5" s="49" t="s">
        <v>162</v>
      </c>
      <c r="CZ5" s="49" t="s">
        <v>163</v>
      </c>
      <c r="DA5" s="49" t="s">
        <v>155</v>
      </c>
      <c r="DB5" s="49" t="s">
        <v>156</v>
      </c>
      <c r="DC5" s="49" t="s">
        <v>157</v>
      </c>
      <c r="DD5" s="49" t="s">
        <v>158</v>
      </c>
      <c r="DE5" s="49" t="s">
        <v>159</v>
      </c>
      <c r="DF5" s="49" t="s">
        <v>160</v>
      </c>
      <c r="DG5" s="49" t="s">
        <v>161</v>
      </c>
      <c r="DH5" s="49" t="s">
        <v>151</v>
      </c>
      <c r="DI5" s="49" t="s">
        <v>152</v>
      </c>
      <c r="DJ5" s="49" t="s">
        <v>153</v>
      </c>
      <c r="DK5" s="49" t="s">
        <v>163</v>
      </c>
      <c r="DL5" s="49" t="s">
        <v>155</v>
      </c>
      <c r="DM5" s="49" t="s">
        <v>156</v>
      </c>
      <c r="DN5" s="49" t="s">
        <v>157</v>
      </c>
      <c r="DO5" s="49" t="s">
        <v>158</v>
      </c>
      <c r="DP5" s="49" t="s">
        <v>159</v>
      </c>
      <c r="DQ5" s="49" t="s">
        <v>160</v>
      </c>
      <c r="DR5" s="49" t="s">
        <v>161</v>
      </c>
      <c r="DS5" s="49" t="s">
        <v>166</v>
      </c>
      <c r="DT5" s="49" t="s">
        <v>152</v>
      </c>
      <c r="DU5" s="49" t="s">
        <v>162</v>
      </c>
      <c r="DV5" s="49" t="s">
        <v>154</v>
      </c>
      <c r="DW5" s="49" t="s">
        <v>164</v>
      </c>
      <c r="DX5" s="49" t="s">
        <v>156</v>
      </c>
      <c r="DY5" s="49" t="s">
        <v>157</v>
      </c>
      <c r="DZ5" s="49" t="s">
        <v>158</v>
      </c>
      <c r="EA5" s="49" t="s">
        <v>159</v>
      </c>
      <c r="EB5" s="49" t="s">
        <v>160</v>
      </c>
      <c r="EC5" s="49" t="s">
        <v>161</v>
      </c>
      <c r="ED5" s="49" t="s">
        <v>151</v>
      </c>
      <c r="EE5" s="49" t="s">
        <v>152</v>
      </c>
      <c r="EF5" s="49" t="s">
        <v>162</v>
      </c>
      <c r="EG5" s="49" t="s">
        <v>154</v>
      </c>
      <c r="EH5" s="49" t="s">
        <v>155</v>
      </c>
      <c r="EI5" s="49" t="s">
        <v>156</v>
      </c>
      <c r="EJ5" s="49" t="s">
        <v>157</v>
      </c>
      <c r="EK5" s="49" t="s">
        <v>158</v>
      </c>
      <c r="EL5" s="49" t="s">
        <v>159</v>
      </c>
      <c r="EM5" s="49" t="s">
        <v>160</v>
      </c>
      <c r="EN5" s="49" t="s">
        <v>161</v>
      </c>
      <c r="EO5" s="49" t="s">
        <v>166</v>
      </c>
      <c r="EP5" s="49" t="s">
        <v>152</v>
      </c>
      <c r="EQ5" s="49" t="s">
        <v>162</v>
      </c>
      <c r="ER5" s="49" t="s">
        <v>163</v>
      </c>
      <c r="ES5" s="49" t="s">
        <v>164</v>
      </c>
      <c r="ET5" s="49" t="s">
        <v>156</v>
      </c>
      <c r="EU5" s="49" t="s">
        <v>157</v>
      </c>
      <c r="EV5" s="49" t="s">
        <v>158</v>
      </c>
      <c r="EW5" s="49" t="s">
        <v>159</v>
      </c>
      <c r="EX5" s="49" t="s">
        <v>160</v>
      </c>
      <c r="EY5" s="49" t="s">
        <v>167</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15">
      <c r="A6" s="35" t="s">
        <v>168</v>
      </c>
      <c r="B6" s="50">
        <f>B8</f>
        <v>2024</v>
      </c>
      <c r="C6" s="50">
        <f t="shared" ref="C6:M6" si="2">C8</f>
        <v>268046</v>
      </c>
      <c r="D6" s="50">
        <f t="shared" si="2"/>
        <v>46</v>
      </c>
      <c r="E6" s="50">
        <f t="shared" si="2"/>
        <v>6</v>
      </c>
      <c r="F6" s="50">
        <f t="shared" si="2"/>
        <v>0</v>
      </c>
      <c r="G6" s="50">
        <f t="shared" si="2"/>
        <v>1</v>
      </c>
      <c r="H6" s="159" t="str">
        <f>IF(H8&lt;&gt;I8,H8,"")&amp;IF(I8&lt;&gt;J8,I8,"")&amp;"　"&amp;J8</f>
        <v>京都府国民健康保険南丹病院組合　京都中部総合医療センタ－</v>
      </c>
      <c r="I6" s="160"/>
      <c r="J6" s="161"/>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31</v>
      </c>
      <c r="R6" s="50" t="str">
        <f t="shared" si="3"/>
        <v>対象</v>
      </c>
      <c r="S6" s="50" t="str">
        <f t="shared" si="3"/>
        <v>ド 透 I 未 訓 ガ</v>
      </c>
      <c r="T6" s="50" t="str">
        <f t="shared" si="3"/>
        <v>救 臨 感 へ 災 地</v>
      </c>
      <c r="U6" s="51" t="str">
        <f>U8</f>
        <v>-</v>
      </c>
      <c r="V6" s="51">
        <f>V8</f>
        <v>33447</v>
      </c>
      <c r="W6" s="50" t="str">
        <f>W8</f>
        <v>-</v>
      </c>
      <c r="X6" s="50" t="str">
        <f t="shared" ref="X6" si="4">X8</f>
        <v>第２種該当</v>
      </c>
      <c r="Y6" s="50" t="str">
        <f t="shared" si="3"/>
        <v>７：１</v>
      </c>
      <c r="Z6" s="51">
        <f t="shared" si="3"/>
        <v>450</v>
      </c>
      <c r="AA6" s="51" t="str">
        <f t="shared" si="3"/>
        <v>-</v>
      </c>
      <c r="AB6" s="51">
        <f t="shared" si="3"/>
        <v>10</v>
      </c>
      <c r="AC6" s="51" t="str">
        <f t="shared" si="3"/>
        <v>-</v>
      </c>
      <c r="AD6" s="51">
        <f t="shared" si="3"/>
        <v>4</v>
      </c>
      <c r="AE6" s="51">
        <f t="shared" si="3"/>
        <v>464</v>
      </c>
      <c r="AF6" s="51">
        <f t="shared" si="3"/>
        <v>378</v>
      </c>
      <c r="AG6" s="51" t="str">
        <f t="shared" si="3"/>
        <v>-</v>
      </c>
      <c r="AH6" s="51">
        <f t="shared" si="3"/>
        <v>378</v>
      </c>
      <c r="AI6" s="52">
        <f>IF(AI8="-",NA(),AI8)</f>
        <v>100.7</v>
      </c>
      <c r="AJ6" s="52">
        <f t="shared" ref="AJ6:AR6" si="5">IF(AJ8="-",NA(),AJ8)</f>
        <v>105.2</v>
      </c>
      <c r="AK6" s="52">
        <f t="shared" si="5"/>
        <v>105</v>
      </c>
      <c r="AL6" s="52">
        <f t="shared" si="5"/>
        <v>100.2</v>
      </c>
      <c r="AM6" s="52">
        <f t="shared" si="5"/>
        <v>92.9</v>
      </c>
      <c r="AN6" s="52">
        <f t="shared" si="5"/>
        <v>103.9</v>
      </c>
      <c r="AO6" s="52">
        <f t="shared" si="5"/>
        <v>106.6</v>
      </c>
      <c r="AP6" s="52">
        <f t="shared" si="5"/>
        <v>103.5</v>
      </c>
      <c r="AQ6" s="52">
        <f t="shared" si="5"/>
        <v>96.8</v>
      </c>
      <c r="AR6" s="52">
        <f t="shared" si="5"/>
        <v>93.6</v>
      </c>
      <c r="AS6" s="52" t="str">
        <f>IF(AS8="-","【-】","【"&amp;SUBSTITUTE(TEXT(AS8,"#,##0.0"),"-","△")&amp;"】")</f>
        <v>【93.7】</v>
      </c>
      <c r="AT6" s="52">
        <f>IF(AT8="-",NA(),AT8)</f>
        <v>92.9</v>
      </c>
      <c r="AU6" s="52">
        <f t="shared" ref="AU6:BC6" si="6">IF(AU8="-",NA(),AU8)</f>
        <v>99.8</v>
      </c>
      <c r="AV6" s="52">
        <f t="shared" si="6"/>
        <v>100.1</v>
      </c>
      <c r="AW6" s="52">
        <f t="shared" si="6"/>
        <v>97.7</v>
      </c>
      <c r="AX6" s="52">
        <f t="shared" si="6"/>
        <v>92.1</v>
      </c>
      <c r="AY6" s="52">
        <f t="shared" si="6"/>
        <v>87.5</v>
      </c>
      <c r="AZ6" s="52">
        <f t="shared" si="6"/>
        <v>89.4</v>
      </c>
      <c r="BA6" s="52">
        <f t="shared" si="6"/>
        <v>88.9</v>
      </c>
      <c r="BB6" s="52">
        <f t="shared" si="6"/>
        <v>89.2</v>
      </c>
      <c r="BC6" s="52">
        <f t="shared" si="6"/>
        <v>87.5</v>
      </c>
      <c r="BD6" s="52" t="str">
        <f>IF(BD8="-","【-】","【"&amp;SUBSTITUTE(TEXT(BD8,"#,##0.0"),"-","△")&amp;"】")</f>
        <v>【85.2】</v>
      </c>
      <c r="BE6" s="52">
        <f>IF(BE8="-",NA(),BE8)</f>
        <v>91.4</v>
      </c>
      <c r="BF6" s="52">
        <f t="shared" ref="BF6:BN6" si="7">IF(BF8="-",NA(),BF8)</f>
        <v>98.4</v>
      </c>
      <c r="BG6" s="52">
        <f t="shared" si="7"/>
        <v>98.7</v>
      </c>
      <c r="BH6" s="52">
        <f t="shared" si="7"/>
        <v>96.3</v>
      </c>
      <c r="BI6" s="52">
        <f t="shared" si="7"/>
        <v>90.8</v>
      </c>
      <c r="BJ6" s="52">
        <f t="shared" si="7"/>
        <v>84.9</v>
      </c>
      <c r="BK6" s="52">
        <f t="shared" si="7"/>
        <v>86.9</v>
      </c>
      <c r="BL6" s="52">
        <f t="shared" si="7"/>
        <v>86.4</v>
      </c>
      <c r="BM6" s="52">
        <f t="shared" si="7"/>
        <v>86.7</v>
      </c>
      <c r="BN6" s="52">
        <f t="shared" si="7"/>
        <v>85</v>
      </c>
      <c r="BO6" s="52" t="str">
        <f>IF(BO8="-","【-】","【"&amp;SUBSTITUTE(TEXT(BO8,"#,##0.0"),"-","△")&amp;"】")</f>
        <v>【82.6】</v>
      </c>
      <c r="BP6" s="52">
        <f>IF(BP8="-",NA(),BP8)</f>
        <v>67.5</v>
      </c>
      <c r="BQ6" s="52">
        <f t="shared" ref="BQ6:BY6" si="8">IF(BQ8="-",NA(),BQ8)</f>
        <v>69</v>
      </c>
      <c r="BR6" s="52">
        <f t="shared" si="8"/>
        <v>70.3</v>
      </c>
      <c r="BS6" s="52">
        <f t="shared" si="8"/>
        <v>69.400000000000006</v>
      </c>
      <c r="BT6" s="52">
        <f t="shared" si="8"/>
        <v>70.599999999999994</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53426</v>
      </c>
      <c r="CB6" s="53">
        <f t="shared" ref="CB6:CJ6" si="9">IF(CB8="-",NA(),CB8)</f>
        <v>58320</v>
      </c>
      <c r="CC6" s="53">
        <f t="shared" si="9"/>
        <v>58787</v>
      </c>
      <c r="CD6" s="53">
        <f t="shared" si="9"/>
        <v>58445</v>
      </c>
      <c r="CE6" s="53">
        <f t="shared" si="9"/>
        <v>59802</v>
      </c>
      <c r="CF6" s="53">
        <f t="shared" si="9"/>
        <v>63766</v>
      </c>
      <c r="CG6" s="53">
        <f t="shared" si="9"/>
        <v>66386</v>
      </c>
      <c r="CH6" s="53">
        <f t="shared" si="9"/>
        <v>69418</v>
      </c>
      <c r="CI6" s="53">
        <f t="shared" si="9"/>
        <v>70803</v>
      </c>
      <c r="CJ6" s="53">
        <f t="shared" si="9"/>
        <v>72068</v>
      </c>
      <c r="CK6" s="52" t="str">
        <f>IF(CK8="-","【-】","【"&amp;SUBSTITUTE(TEXT(CK8,"#,##0"),"-","△")&amp;"】")</f>
        <v>【63,608】</v>
      </c>
      <c r="CL6" s="53">
        <f>IF(CL8="-",NA(),CL8)</f>
        <v>17035</v>
      </c>
      <c r="CM6" s="53">
        <f t="shared" ref="CM6:CU6" si="10">IF(CM8="-",NA(),CM8)</f>
        <v>18625</v>
      </c>
      <c r="CN6" s="53">
        <f t="shared" si="10"/>
        <v>19285</v>
      </c>
      <c r="CO6" s="53">
        <f t="shared" si="10"/>
        <v>19096</v>
      </c>
      <c r="CP6" s="53">
        <f t="shared" si="10"/>
        <v>19701</v>
      </c>
      <c r="CQ6" s="53">
        <f t="shared" si="10"/>
        <v>18423</v>
      </c>
      <c r="CR6" s="53">
        <f t="shared" si="10"/>
        <v>19190</v>
      </c>
      <c r="CS6" s="53">
        <f t="shared" si="10"/>
        <v>19216</v>
      </c>
      <c r="CT6" s="53">
        <f t="shared" si="10"/>
        <v>20167</v>
      </c>
      <c r="CU6" s="53">
        <f t="shared" si="10"/>
        <v>20434</v>
      </c>
      <c r="CV6" s="52" t="str">
        <f>IF(CV8="-","【-】","【"&amp;SUBSTITUTE(TEXT(CV8,"#,##0"),"-","△")&amp;"】")</f>
        <v>【18,510】</v>
      </c>
      <c r="CW6" s="52">
        <f>IF(CW8="-",NA(),CW8)</f>
        <v>53.7</v>
      </c>
      <c r="CX6" s="52">
        <f t="shared" ref="CX6:DF6" si="11">IF(CX8="-",NA(),CX8)</f>
        <v>49.8</v>
      </c>
      <c r="CY6" s="52">
        <f t="shared" si="11"/>
        <v>50.2</v>
      </c>
      <c r="CZ6" s="52">
        <f t="shared" si="11"/>
        <v>51.5</v>
      </c>
      <c r="DA6" s="52">
        <f t="shared" si="11"/>
        <v>55.1</v>
      </c>
      <c r="DB6" s="52">
        <f t="shared" si="11"/>
        <v>56.7</v>
      </c>
      <c r="DC6" s="52">
        <f t="shared" si="11"/>
        <v>54.2</v>
      </c>
      <c r="DD6" s="52">
        <f t="shared" si="11"/>
        <v>53.9</v>
      </c>
      <c r="DE6" s="52">
        <f t="shared" si="11"/>
        <v>54.1</v>
      </c>
      <c r="DF6" s="52">
        <f t="shared" si="11"/>
        <v>56</v>
      </c>
      <c r="DG6" s="52" t="str">
        <f>IF(DG8="-","【-】","【"&amp;SUBSTITUTE(TEXT(DG8,"#,##0.0"),"-","△")&amp;"】")</f>
        <v>【57.7】</v>
      </c>
      <c r="DH6" s="52">
        <f>IF(DH8="-",NA(),DH8)</f>
        <v>23.7</v>
      </c>
      <c r="DI6" s="52">
        <f t="shared" ref="DI6:DQ6" si="12">IF(DI8="-",NA(),DI8)</f>
        <v>24.2</v>
      </c>
      <c r="DJ6" s="52">
        <f t="shared" si="12"/>
        <v>24.3</v>
      </c>
      <c r="DK6" s="52">
        <f t="shared" si="12"/>
        <v>25.5</v>
      </c>
      <c r="DL6" s="52">
        <f t="shared" si="12"/>
        <v>26.9</v>
      </c>
      <c r="DM6" s="52">
        <f t="shared" si="12"/>
        <v>26.2</v>
      </c>
      <c r="DN6" s="52">
        <f t="shared" si="12"/>
        <v>26.3</v>
      </c>
      <c r="DO6" s="52">
        <f t="shared" si="12"/>
        <v>26.3</v>
      </c>
      <c r="DP6" s="52">
        <f t="shared" si="12"/>
        <v>28</v>
      </c>
      <c r="DQ6" s="52">
        <f t="shared" si="12"/>
        <v>28.3</v>
      </c>
      <c r="DR6" s="52" t="str">
        <f>IF(DR8="-","【-】","【"&amp;SUBSTITUTE(TEXT(DR8,"#,##0.0"),"-","△")&amp;"】")</f>
        <v>【26.7】</v>
      </c>
      <c r="DS6" s="52">
        <f>IF(DS8="-",NA(),DS8)</f>
        <v>4.8</v>
      </c>
      <c r="DT6" s="52">
        <f t="shared" ref="DT6:EB6" si="13">IF(DT8="-",NA(),DT8)</f>
        <v>0</v>
      </c>
      <c r="DU6" s="52">
        <f t="shared" si="13"/>
        <v>0</v>
      </c>
      <c r="DV6" s="52">
        <f t="shared" si="13"/>
        <v>0</v>
      </c>
      <c r="DW6" s="52">
        <f t="shared" si="13"/>
        <v>2.2999999999999998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65.5</v>
      </c>
      <c r="EE6" s="52">
        <f t="shared" ref="EE6:EM6" si="14">IF(EE8="-",NA(),EE8)</f>
        <v>70.099999999999994</v>
      </c>
      <c r="EF6" s="52">
        <f t="shared" si="14"/>
        <v>71.7</v>
      </c>
      <c r="EG6" s="52">
        <f t="shared" si="14"/>
        <v>72.900000000000006</v>
      </c>
      <c r="EH6" s="52">
        <f t="shared" si="14"/>
        <v>72</v>
      </c>
      <c r="EI6" s="52">
        <f t="shared" si="14"/>
        <v>56.8</v>
      </c>
      <c r="EJ6" s="52">
        <f t="shared" si="14"/>
        <v>58.5</v>
      </c>
      <c r="EK6" s="52">
        <f t="shared" si="14"/>
        <v>57.4</v>
      </c>
      <c r="EL6" s="52">
        <f t="shared" si="14"/>
        <v>57.3</v>
      </c>
      <c r="EM6" s="52">
        <f t="shared" si="14"/>
        <v>57.9</v>
      </c>
      <c r="EN6" s="52" t="str">
        <f>IF(EN8="-","【-】","【"&amp;SUBSTITUTE(TEXT(EN8,"#,##0.0"),"-","△")&amp;"】")</f>
        <v>【58.0】</v>
      </c>
      <c r="EO6" s="52">
        <f>IF(EO8="-",NA(),EO8)</f>
        <v>78.7</v>
      </c>
      <c r="EP6" s="52">
        <f t="shared" ref="EP6:EX6" si="15">IF(EP8="-",NA(),EP8)</f>
        <v>76.900000000000006</v>
      </c>
      <c r="EQ6" s="52">
        <f t="shared" si="15"/>
        <v>78.099999999999994</v>
      </c>
      <c r="ER6" s="52">
        <f t="shared" si="15"/>
        <v>77.8</v>
      </c>
      <c r="ES6" s="52">
        <f t="shared" si="15"/>
        <v>71.599999999999994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37398955</v>
      </c>
      <c r="FA6" s="53">
        <f t="shared" ref="FA6:FI6" si="16">IF(FA8="-",NA(),FA8)</f>
        <v>45359263</v>
      </c>
      <c r="FB6" s="53">
        <f t="shared" si="16"/>
        <v>45818780</v>
      </c>
      <c r="FC6" s="53">
        <f t="shared" si="16"/>
        <v>46444810</v>
      </c>
      <c r="FD6" s="53">
        <f t="shared" si="16"/>
        <v>47656313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169</v>
      </c>
      <c r="B7" s="50">
        <f t="shared" ref="B7:AH7" si="17">B8</f>
        <v>2024</v>
      </c>
      <c r="C7" s="50">
        <f t="shared" si="17"/>
        <v>268046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31</v>
      </c>
      <c r="R7" s="50" t="str">
        <f t="shared" si="17"/>
        <v>対象</v>
      </c>
      <c r="S7" s="50" t="str">
        <f t="shared" si="17"/>
        <v>ド 透 I 未 訓 ガ</v>
      </c>
      <c r="T7" s="50" t="str">
        <f t="shared" si="17"/>
        <v>救 臨 感 へ 災 地</v>
      </c>
      <c r="U7" s="51" t="str">
        <f>U8</f>
        <v>-</v>
      </c>
      <c r="V7" s="51">
        <f>V8</f>
        <v>33447</v>
      </c>
      <c r="W7" s="50" t="str">
        <f>W8</f>
        <v>-</v>
      </c>
      <c r="X7" s="50" t="str">
        <f t="shared" si="17"/>
        <v>第２種該当</v>
      </c>
      <c r="Y7" s="50" t="str">
        <f t="shared" si="17"/>
        <v>７：１</v>
      </c>
      <c r="Z7" s="51">
        <f t="shared" si="17"/>
        <v>450</v>
      </c>
      <c r="AA7" s="51" t="str">
        <f t="shared" si="17"/>
        <v>-</v>
      </c>
      <c r="AB7" s="51">
        <f t="shared" si="17"/>
        <v>10</v>
      </c>
      <c r="AC7" s="51" t="str">
        <f t="shared" si="17"/>
        <v>-</v>
      </c>
      <c r="AD7" s="51">
        <f t="shared" si="17"/>
        <v>4</v>
      </c>
      <c r="AE7" s="51">
        <f t="shared" si="17"/>
        <v>464</v>
      </c>
      <c r="AF7" s="51">
        <f t="shared" si="17"/>
        <v>378</v>
      </c>
      <c r="AG7" s="51" t="str">
        <f t="shared" si="17"/>
        <v>-</v>
      </c>
      <c r="AH7" s="51">
        <f t="shared" si="17"/>
        <v>378</v>
      </c>
      <c r="AI7" s="52">
        <f>AI8</f>
        <v>100.7</v>
      </c>
      <c r="AJ7" s="52">
        <f t="shared" ref="AJ7:AR7" si="18">AJ8</f>
        <v>105.2</v>
      </c>
      <c r="AK7" s="52">
        <f t="shared" si="18"/>
        <v>105</v>
      </c>
      <c r="AL7" s="52">
        <f t="shared" si="18"/>
        <v>100.2</v>
      </c>
      <c r="AM7" s="52">
        <f t="shared" si="18"/>
        <v>92.9</v>
      </c>
      <c r="AN7" s="52">
        <f t="shared" si="18"/>
        <v>103.9</v>
      </c>
      <c r="AO7" s="52">
        <f t="shared" si="18"/>
        <v>106.6</v>
      </c>
      <c r="AP7" s="52">
        <f t="shared" si="18"/>
        <v>103.5</v>
      </c>
      <c r="AQ7" s="52">
        <f t="shared" si="18"/>
        <v>96.8</v>
      </c>
      <c r="AR7" s="52">
        <f t="shared" si="18"/>
        <v>93.6</v>
      </c>
      <c r="AS7" s="52"/>
      <c r="AT7" s="52">
        <f>AT8</f>
        <v>92.9</v>
      </c>
      <c r="AU7" s="52">
        <f t="shared" ref="AU7:BC7" si="19">AU8</f>
        <v>99.8</v>
      </c>
      <c r="AV7" s="52">
        <f t="shared" si="19"/>
        <v>100.1</v>
      </c>
      <c r="AW7" s="52">
        <f t="shared" si="19"/>
        <v>97.7</v>
      </c>
      <c r="AX7" s="52">
        <f t="shared" si="19"/>
        <v>92.1</v>
      </c>
      <c r="AY7" s="52">
        <f t="shared" si="19"/>
        <v>87.5</v>
      </c>
      <c r="AZ7" s="52">
        <f t="shared" si="19"/>
        <v>89.4</v>
      </c>
      <c r="BA7" s="52">
        <f t="shared" si="19"/>
        <v>88.9</v>
      </c>
      <c r="BB7" s="52">
        <f t="shared" si="19"/>
        <v>89.2</v>
      </c>
      <c r="BC7" s="52">
        <f t="shared" si="19"/>
        <v>87.5</v>
      </c>
      <c r="BD7" s="52"/>
      <c r="BE7" s="52">
        <f>BE8</f>
        <v>91.4</v>
      </c>
      <c r="BF7" s="52">
        <f t="shared" ref="BF7:BN7" si="20">BF8</f>
        <v>98.4</v>
      </c>
      <c r="BG7" s="52">
        <f t="shared" si="20"/>
        <v>98.7</v>
      </c>
      <c r="BH7" s="52">
        <f t="shared" si="20"/>
        <v>96.3</v>
      </c>
      <c r="BI7" s="52">
        <f t="shared" si="20"/>
        <v>90.8</v>
      </c>
      <c r="BJ7" s="52">
        <f t="shared" si="20"/>
        <v>84.9</v>
      </c>
      <c r="BK7" s="52">
        <f t="shared" si="20"/>
        <v>86.9</v>
      </c>
      <c r="BL7" s="52">
        <f t="shared" si="20"/>
        <v>86.4</v>
      </c>
      <c r="BM7" s="52">
        <f t="shared" si="20"/>
        <v>86.7</v>
      </c>
      <c r="BN7" s="52">
        <f t="shared" si="20"/>
        <v>85</v>
      </c>
      <c r="BO7" s="52"/>
      <c r="BP7" s="52">
        <f>BP8</f>
        <v>67.5</v>
      </c>
      <c r="BQ7" s="52">
        <f t="shared" ref="BQ7:BY7" si="21">BQ8</f>
        <v>69</v>
      </c>
      <c r="BR7" s="52">
        <f t="shared" si="21"/>
        <v>70.3</v>
      </c>
      <c r="BS7" s="52">
        <f t="shared" si="21"/>
        <v>69.400000000000006</v>
      </c>
      <c r="BT7" s="52">
        <f t="shared" si="21"/>
        <v>70.599999999999994</v>
      </c>
      <c r="BU7" s="52">
        <f t="shared" si="21"/>
        <v>68.400000000000006</v>
      </c>
      <c r="BV7" s="52">
        <f t="shared" si="21"/>
        <v>68.2</v>
      </c>
      <c r="BW7" s="52">
        <f t="shared" si="21"/>
        <v>68.400000000000006</v>
      </c>
      <c r="BX7" s="52">
        <f t="shared" si="21"/>
        <v>70.900000000000006</v>
      </c>
      <c r="BY7" s="52">
        <f t="shared" si="21"/>
        <v>73.5</v>
      </c>
      <c r="BZ7" s="52"/>
      <c r="CA7" s="53">
        <f>CA8</f>
        <v>53426</v>
      </c>
      <c r="CB7" s="53">
        <f t="shared" ref="CB7:CJ7" si="22">CB8</f>
        <v>58320</v>
      </c>
      <c r="CC7" s="53">
        <f t="shared" si="22"/>
        <v>58787</v>
      </c>
      <c r="CD7" s="53">
        <f t="shared" si="22"/>
        <v>58445</v>
      </c>
      <c r="CE7" s="53">
        <f t="shared" si="22"/>
        <v>59802</v>
      </c>
      <c r="CF7" s="53">
        <f t="shared" si="22"/>
        <v>63766</v>
      </c>
      <c r="CG7" s="53">
        <f t="shared" si="22"/>
        <v>66386</v>
      </c>
      <c r="CH7" s="53">
        <f t="shared" si="22"/>
        <v>69418</v>
      </c>
      <c r="CI7" s="53">
        <f t="shared" si="22"/>
        <v>70803</v>
      </c>
      <c r="CJ7" s="53">
        <f t="shared" si="22"/>
        <v>72068</v>
      </c>
      <c r="CK7" s="52"/>
      <c r="CL7" s="53">
        <f>CL8</f>
        <v>17035</v>
      </c>
      <c r="CM7" s="53">
        <f t="shared" ref="CM7:CU7" si="23">CM8</f>
        <v>18625</v>
      </c>
      <c r="CN7" s="53">
        <f t="shared" si="23"/>
        <v>19285</v>
      </c>
      <c r="CO7" s="53">
        <f t="shared" si="23"/>
        <v>19096</v>
      </c>
      <c r="CP7" s="53">
        <f t="shared" si="23"/>
        <v>19701</v>
      </c>
      <c r="CQ7" s="53">
        <f t="shared" si="23"/>
        <v>18423</v>
      </c>
      <c r="CR7" s="53">
        <f t="shared" si="23"/>
        <v>19190</v>
      </c>
      <c r="CS7" s="53">
        <f t="shared" si="23"/>
        <v>19216</v>
      </c>
      <c r="CT7" s="53">
        <f t="shared" si="23"/>
        <v>20167</v>
      </c>
      <c r="CU7" s="53">
        <f t="shared" si="23"/>
        <v>20434</v>
      </c>
      <c r="CV7" s="52"/>
      <c r="CW7" s="52">
        <f>CW8</f>
        <v>53.7</v>
      </c>
      <c r="CX7" s="52">
        <f t="shared" ref="CX7:DF7" si="24">CX8</f>
        <v>49.8</v>
      </c>
      <c r="CY7" s="52">
        <f t="shared" si="24"/>
        <v>50.2</v>
      </c>
      <c r="CZ7" s="52">
        <f t="shared" si="24"/>
        <v>51.5</v>
      </c>
      <c r="DA7" s="52">
        <f t="shared" si="24"/>
        <v>55.1</v>
      </c>
      <c r="DB7" s="52">
        <f t="shared" si="24"/>
        <v>56.7</v>
      </c>
      <c r="DC7" s="52">
        <f t="shared" si="24"/>
        <v>54.2</v>
      </c>
      <c r="DD7" s="52">
        <f t="shared" si="24"/>
        <v>53.9</v>
      </c>
      <c r="DE7" s="52">
        <f t="shared" si="24"/>
        <v>54.1</v>
      </c>
      <c r="DF7" s="52">
        <f t="shared" si="24"/>
        <v>56</v>
      </c>
      <c r="DG7" s="52"/>
      <c r="DH7" s="52">
        <f>DH8</f>
        <v>23.7</v>
      </c>
      <c r="DI7" s="52">
        <f t="shared" ref="DI7:DQ7" si="25">DI8</f>
        <v>24.2</v>
      </c>
      <c r="DJ7" s="52">
        <f t="shared" si="25"/>
        <v>24.3</v>
      </c>
      <c r="DK7" s="52">
        <f t="shared" si="25"/>
        <v>25.5</v>
      </c>
      <c r="DL7" s="52">
        <f t="shared" si="25"/>
        <v>26.9</v>
      </c>
      <c r="DM7" s="52">
        <f t="shared" si="25"/>
        <v>26.2</v>
      </c>
      <c r="DN7" s="52">
        <f t="shared" si="25"/>
        <v>26.3</v>
      </c>
      <c r="DO7" s="52">
        <f t="shared" si="25"/>
        <v>26.3</v>
      </c>
      <c r="DP7" s="52">
        <f t="shared" si="25"/>
        <v>28</v>
      </c>
      <c r="DQ7" s="52">
        <f t="shared" si="25"/>
        <v>28.3</v>
      </c>
      <c r="DR7" s="52"/>
      <c r="DS7" s="52">
        <f>DS8</f>
        <v>4.8</v>
      </c>
      <c r="DT7" s="52">
        <f t="shared" ref="DT7:EB7" si="26">DT8</f>
        <v>0</v>
      </c>
      <c r="DU7" s="52">
        <f t="shared" si="26"/>
        <v>0</v>
      </c>
      <c r="DV7" s="52">
        <f t="shared" si="26"/>
        <v>0</v>
      </c>
      <c r="DW7" s="52">
        <f t="shared" si="26"/>
        <v>2.2999999999999998</v>
      </c>
      <c r="DX7" s="52">
        <f t="shared" si="26"/>
        <v>40.799999999999997</v>
      </c>
      <c r="DY7" s="52">
        <f t="shared" si="26"/>
        <v>40.4</v>
      </c>
      <c r="DZ7" s="52">
        <f t="shared" si="26"/>
        <v>33.799999999999997</v>
      </c>
      <c r="EA7" s="52">
        <f t="shared" si="26"/>
        <v>29.9</v>
      </c>
      <c r="EB7" s="52">
        <f t="shared" si="26"/>
        <v>30.4</v>
      </c>
      <c r="EC7" s="52"/>
      <c r="ED7" s="52">
        <f>ED8</f>
        <v>65.5</v>
      </c>
      <c r="EE7" s="52">
        <f t="shared" ref="EE7:EM7" si="27">EE8</f>
        <v>70.099999999999994</v>
      </c>
      <c r="EF7" s="52">
        <f t="shared" si="27"/>
        <v>71.7</v>
      </c>
      <c r="EG7" s="52">
        <f t="shared" si="27"/>
        <v>72.900000000000006</v>
      </c>
      <c r="EH7" s="52">
        <f t="shared" si="27"/>
        <v>72</v>
      </c>
      <c r="EI7" s="52">
        <f t="shared" si="27"/>
        <v>56.8</v>
      </c>
      <c r="EJ7" s="52">
        <f t="shared" si="27"/>
        <v>58.5</v>
      </c>
      <c r="EK7" s="52">
        <f t="shared" si="27"/>
        <v>57.4</v>
      </c>
      <c r="EL7" s="52">
        <f t="shared" si="27"/>
        <v>57.3</v>
      </c>
      <c r="EM7" s="52">
        <f t="shared" si="27"/>
        <v>57.9</v>
      </c>
      <c r="EN7" s="52"/>
      <c r="EO7" s="52">
        <f>EO8</f>
        <v>78.7</v>
      </c>
      <c r="EP7" s="52">
        <f t="shared" ref="EP7:EX7" si="28">EP8</f>
        <v>76.900000000000006</v>
      </c>
      <c r="EQ7" s="52">
        <f t="shared" si="28"/>
        <v>78.099999999999994</v>
      </c>
      <c r="ER7" s="52">
        <f t="shared" si="28"/>
        <v>77.8</v>
      </c>
      <c r="ES7" s="52">
        <f t="shared" si="28"/>
        <v>71.599999999999994</v>
      </c>
      <c r="ET7" s="52">
        <f t="shared" si="28"/>
        <v>69.8</v>
      </c>
      <c r="EU7" s="52">
        <f t="shared" si="28"/>
        <v>69.7</v>
      </c>
      <c r="EV7" s="52">
        <f t="shared" si="28"/>
        <v>68.8</v>
      </c>
      <c r="EW7" s="52">
        <f t="shared" si="28"/>
        <v>68.599999999999994</v>
      </c>
      <c r="EX7" s="52">
        <f t="shared" si="28"/>
        <v>69.5</v>
      </c>
      <c r="EY7" s="52"/>
      <c r="EZ7" s="53">
        <f>EZ8</f>
        <v>37398955</v>
      </c>
      <c r="FA7" s="53">
        <f t="shared" ref="FA7:FI7" si="29">FA8</f>
        <v>45359263</v>
      </c>
      <c r="FB7" s="53">
        <f t="shared" si="29"/>
        <v>45818780</v>
      </c>
      <c r="FC7" s="53">
        <f t="shared" si="29"/>
        <v>46444810</v>
      </c>
      <c r="FD7" s="53">
        <f t="shared" si="29"/>
        <v>47656313</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268046</v>
      </c>
      <c r="D8" s="55">
        <v>46</v>
      </c>
      <c r="E8" s="55">
        <v>6</v>
      </c>
      <c r="F8" s="55">
        <v>0</v>
      </c>
      <c r="G8" s="55">
        <v>1</v>
      </c>
      <c r="H8" s="55" t="s">
        <v>170</v>
      </c>
      <c r="I8" s="55" t="s">
        <v>171</v>
      </c>
      <c r="J8" s="55" t="s">
        <v>172</v>
      </c>
      <c r="K8" s="55" t="s">
        <v>173</v>
      </c>
      <c r="L8" s="55" t="s">
        <v>174</v>
      </c>
      <c r="M8" s="55" t="s">
        <v>175</v>
      </c>
      <c r="N8" s="55" t="s">
        <v>176</v>
      </c>
      <c r="O8" s="55" t="s">
        <v>177</v>
      </c>
      <c r="P8" s="55" t="s">
        <v>178</v>
      </c>
      <c r="Q8" s="56">
        <v>31</v>
      </c>
      <c r="R8" s="55" t="s">
        <v>179</v>
      </c>
      <c r="S8" s="55" t="s">
        <v>180</v>
      </c>
      <c r="T8" s="55" t="s">
        <v>181</v>
      </c>
      <c r="U8" s="56" t="s">
        <v>40</v>
      </c>
      <c r="V8" s="56">
        <v>33447</v>
      </c>
      <c r="W8" s="55" t="s">
        <v>40</v>
      </c>
      <c r="X8" s="55" t="s">
        <v>182</v>
      </c>
      <c r="Y8" s="57" t="s">
        <v>183</v>
      </c>
      <c r="Z8" s="56">
        <v>450</v>
      </c>
      <c r="AA8" s="56" t="s">
        <v>40</v>
      </c>
      <c r="AB8" s="56">
        <v>10</v>
      </c>
      <c r="AC8" s="56" t="s">
        <v>40</v>
      </c>
      <c r="AD8" s="56">
        <v>4</v>
      </c>
      <c r="AE8" s="56">
        <v>464</v>
      </c>
      <c r="AF8" s="56">
        <v>378</v>
      </c>
      <c r="AG8" s="56" t="s">
        <v>40</v>
      </c>
      <c r="AH8" s="56">
        <v>378</v>
      </c>
      <c r="AI8" s="58">
        <v>100.7</v>
      </c>
      <c r="AJ8" s="58">
        <v>105.2</v>
      </c>
      <c r="AK8" s="58">
        <v>105</v>
      </c>
      <c r="AL8" s="58">
        <v>100.2</v>
      </c>
      <c r="AM8" s="58">
        <v>92.9</v>
      </c>
      <c r="AN8" s="58">
        <v>103.9</v>
      </c>
      <c r="AO8" s="58">
        <v>106.6</v>
      </c>
      <c r="AP8" s="58">
        <v>103.5</v>
      </c>
      <c r="AQ8" s="58">
        <v>96.8</v>
      </c>
      <c r="AR8" s="58">
        <v>93.6</v>
      </c>
      <c r="AS8" s="58">
        <v>93.7</v>
      </c>
      <c r="AT8" s="58">
        <v>92.9</v>
      </c>
      <c r="AU8" s="58">
        <v>99.8</v>
      </c>
      <c r="AV8" s="58">
        <v>100.1</v>
      </c>
      <c r="AW8" s="58">
        <v>97.7</v>
      </c>
      <c r="AX8" s="58">
        <v>92.1</v>
      </c>
      <c r="AY8" s="58">
        <v>87.5</v>
      </c>
      <c r="AZ8" s="58">
        <v>89.4</v>
      </c>
      <c r="BA8" s="58">
        <v>88.9</v>
      </c>
      <c r="BB8" s="58">
        <v>89.2</v>
      </c>
      <c r="BC8" s="58">
        <v>87.5</v>
      </c>
      <c r="BD8" s="58">
        <v>85.2</v>
      </c>
      <c r="BE8" s="59">
        <v>91.4</v>
      </c>
      <c r="BF8" s="59">
        <v>98.4</v>
      </c>
      <c r="BG8" s="59">
        <v>98.7</v>
      </c>
      <c r="BH8" s="59">
        <v>96.3</v>
      </c>
      <c r="BI8" s="59">
        <v>90.8</v>
      </c>
      <c r="BJ8" s="59">
        <v>84.9</v>
      </c>
      <c r="BK8" s="59">
        <v>86.9</v>
      </c>
      <c r="BL8" s="59">
        <v>86.4</v>
      </c>
      <c r="BM8" s="59">
        <v>86.7</v>
      </c>
      <c r="BN8" s="59">
        <v>85</v>
      </c>
      <c r="BO8" s="59">
        <v>82.6</v>
      </c>
      <c r="BP8" s="58">
        <v>67.5</v>
      </c>
      <c r="BQ8" s="58">
        <v>69</v>
      </c>
      <c r="BR8" s="58">
        <v>70.3</v>
      </c>
      <c r="BS8" s="58">
        <v>69.400000000000006</v>
      </c>
      <c r="BT8" s="58">
        <v>70.599999999999994</v>
      </c>
      <c r="BU8" s="58">
        <v>68.400000000000006</v>
      </c>
      <c r="BV8" s="58">
        <v>68.2</v>
      </c>
      <c r="BW8" s="58">
        <v>68.400000000000006</v>
      </c>
      <c r="BX8" s="58">
        <v>70.900000000000006</v>
      </c>
      <c r="BY8" s="58">
        <v>73.5</v>
      </c>
      <c r="BZ8" s="58">
        <v>70.7</v>
      </c>
      <c r="CA8" s="59">
        <v>53426</v>
      </c>
      <c r="CB8" s="59">
        <v>58320</v>
      </c>
      <c r="CC8" s="59">
        <v>58787</v>
      </c>
      <c r="CD8" s="59">
        <v>58445</v>
      </c>
      <c r="CE8" s="59">
        <v>59802</v>
      </c>
      <c r="CF8" s="59">
        <v>63766</v>
      </c>
      <c r="CG8" s="59">
        <v>66386</v>
      </c>
      <c r="CH8" s="59">
        <v>69418</v>
      </c>
      <c r="CI8" s="59">
        <v>70803</v>
      </c>
      <c r="CJ8" s="59">
        <v>72068</v>
      </c>
      <c r="CK8" s="58">
        <v>63608</v>
      </c>
      <c r="CL8" s="59">
        <v>17035</v>
      </c>
      <c r="CM8" s="59">
        <v>18625</v>
      </c>
      <c r="CN8" s="59">
        <v>19285</v>
      </c>
      <c r="CO8" s="59">
        <v>19096</v>
      </c>
      <c r="CP8" s="59">
        <v>19701</v>
      </c>
      <c r="CQ8" s="59">
        <v>18423</v>
      </c>
      <c r="CR8" s="59">
        <v>19190</v>
      </c>
      <c r="CS8" s="59">
        <v>19216</v>
      </c>
      <c r="CT8" s="59">
        <v>20167</v>
      </c>
      <c r="CU8" s="59">
        <v>20434</v>
      </c>
      <c r="CV8" s="58">
        <v>18510</v>
      </c>
      <c r="CW8" s="59">
        <v>53.7</v>
      </c>
      <c r="CX8" s="59">
        <v>49.8</v>
      </c>
      <c r="CY8" s="59">
        <v>50.2</v>
      </c>
      <c r="CZ8" s="59">
        <v>51.5</v>
      </c>
      <c r="DA8" s="59">
        <v>55.1</v>
      </c>
      <c r="DB8" s="59">
        <v>56.7</v>
      </c>
      <c r="DC8" s="59">
        <v>54.2</v>
      </c>
      <c r="DD8" s="59">
        <v>53.9</v>
      </c>
      <c r="DE8" s="59">
        <v>54.1</v>
      </c>
      <c r="DF8" s="59">
        <v>56</v>
      </c>
      <c r="DG8" s="59">
        <v>57.7</v>
      </c>
      <c r="DH8" s="59">
        <v>23.7</v>
      </c>
      <c r="DI8" s="59">
        <v>24.2</v>
      </c>
      <c r="DJ8" s="59">
        <v>24.3</v>
      </c>
      <c r="DK8" s="59">
        <v>25.5</v>
      </c>
      <c r="DL8" s="59">
        <v>26.9</v>
      </c>
      <c r="DM8" s="59">
        <v>26.2</v>
      </c>
      <c r="DN8" s="59">
        <v>26.3</v>
      </c>
      <c r="DO8" s="59">
        <v>26.3</v>
      </c>
      <c r="DP8" s="59">
        <v>28</v>
      </c>
      <c r="DQ8" s="59">
        <v>28.3</v>
      </c>
      <c r="DR8" s="59">
        <v>26.7</v>
      </c>
      <c r="DS8" s="59">
        <v>4.8</v>
      </c>
      <c r="DT8" s="59">
        <v>0</v>
      </c>
      <c r="DU8" s="59">
        <v>0</v>
      </c>
      <c r="DV8" s="59">
        <v>0</v>
      </c>
      <c r="DW8" s="59">
        <v>2.2999999999999998</v>
      </c>
      <c r="DX8" s="59">
        <v>40.799999999999997</v>
      </c>
      <c r="DY8" s="59">
        <v>40.4</v>
      </c>
      <c r="DZ8" s="59">
        <v>33.799999999999997</v>
      </c>
      <c r="EA8" s="59">
        <v>29.9</v>
      </c>
      <c r="EB8" s="59">
        <v>30.4</v>
      </c>
      <c r="EC8" s="59">
        <v>54.3</v>
      </c>
      <c r="ED8" s="58">
        <v>65.5</v>
      </c>
      <c r="EE8" s="58">
        <v>70.099999999999994</v>
      </c>
      <c r="EF8" s="58">
        <v>71.7</v>
      </c>
      <c r="EG8" s="58">
        <v>72.900000000000006</v>
      </c>
      <c r="EH8" s="58">
        <v>72</v>
      </c>
      <c r="EI8" s="58">
        <v>56.8</v>
      </c>
      <c r="EJ8" s="58">
        <v>58.5</v>
      </c>
      <c r="EK8" s="58">
        <v>57.4</v>
      </c>
      <c r="EL8" s="58">
        <v>57.3</v>
      </c>
      <c r="EM8" s="58">
        <v>57.9</v>
      </c>
      <c r="EN8" s="58">
        <v>58</v>
      </c>
      <c r="EO8" s="58">
        <v>78.7</v>
      </c>
      <c r="EP8" s="58">
        <v>76.900000000000006</v>
      </c>
      <c r="EQ8" s="58">
        <v>78.099999999999994</v>
      </c>
      <c r="ER8" s="58">
        <v>77.8</v>
      </c>
      <c r="ES8" s="58">
        <v>71.599999999999994</v>
      </c>
      <c r="ET8" s="58">
        <v>69.8</v>
      </c>
      <c r="EU8" s="58">
        <v>69.7</v>
      </c>
      <c r="EV8" s="58">
        <v>68.8</v>
      </c>
      <c r="EW8" s="58">
        <v>68.599999999999994</v>
      </c>
      <c r="EX8" s="58">
        <v>69.5</v>
      </c>
      <c r="EY8" s="58">
        <v>70.8</v>
      </c>
      <c r="EZ8" s="59">
        <v>37398955</v>
      </c>
      <c r="FA8" s="59">
        <v>45359263</v>
      </c>
      <c r="FB8" s="59">
        <v>45818780</v>
      </c>
      <c r="FC8" s="59">
        <v>46444810</v>
      </c>
      <c r="FD8" s="59">
        <v>47656313</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