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24 京丹波町●\下水道\"/>
    </mc:Choice>
  </mc:AlternateContent>
  <xr:revisionPtr revIDLastSave="0" documentId="13_ncr:1_{4ED034E3-68DE-4115-AEF3-8111D8767CB3}" xr6:coauthVersionLast="47" xr6:coauthVersionMax="47" xr10:uidLastSave="{00000000-0000-0000-0000-000000000000}"/>
  <workbookProtection workbookAlgorithmName="SHA-512" workbookHashValue="MGtZWqXLreDlIB3jtxnmXehzYl4XJw+KoKktrEMWGk/i3MX3F1cr9VN9WywJQDBRclMrs9qgE3QR+ur7dhI00g==" workbookSaltValue="xxEOBlHt+NRjWBmREJ925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R6" i="5"/>
  <c r="Q6" i="5"/>
  <c r="W10" i="4" s="1"/>
  <c r="P6" i="5"/>
  <c r="O6" i="5"/>
  <c r="N6" i="5"/>
  <c r="B10" i="4" s="1"/>
  <c r="M6" i="5"/>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BB10" i="4"/>
  <c r="AT10" i="4"/>
  <c r="AL10" i="4"/>
  <c r="AD10" i="4"/>
  <c r="P10" i="4"/>
  <c r="I10" i="4"/>
  <c r="BB8" i="4"/>
  <c r="AL8" i="4"/>
  <c r="AD8" i="4"/>
  <c r="P8" i="4"/>
  <c r="I8" i="4"/>
  <c r="B6" i="4"/>
</calcChain>
</file>

<file path=xl/sharedStrings.xml><?xml version="1.0" encoding="utf-8"?>
<sst xmlns="http://schemas.openxmlformats.org/spreadsheetml/2006/main" count="325" uniqueCount="114">
  <si>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</si>
  <si>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</si>
  <si>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</si>
  <si>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</si>
  <si>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</si>
  <si>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</si>
  <si>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</si>
  <si>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</si>
  <si>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</si>
  <si>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</si>
  <si>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</si>
  <si>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</si>
  <si>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</si>
  <si>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</si>
  <si>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</si>
  <si>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</si>
  <si>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</si>
  <si>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</si>
  <si>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</si>
  <si>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</si>
  <si>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</si>
  <si>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</si>
  <si>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</si>
  <si>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</si>
  <si>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</si>
  <si>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</si>
  <si>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</si>
  <si>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</si>
  <si>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</si>
  <si>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</si>
  <si>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</si>
  <si>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</si>
  <si>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</si>
  <si>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</si>
  <si>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</si>
  <si>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</si>
  <si>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</si>
  <si>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</si>
  <si>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</si>
  <si>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</si>
  <si>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</si>
  <si>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</si>
  <si>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</si>
  <si>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</si>
  <si>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</si>
  <si>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</si>
  <si>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</si>
  <si>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</si>
  <si>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</si>
  <si>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</si>
  <si>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</si>
  <si>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</si>
  <si>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</si>
  <si>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</si>
  <si>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</si>
  <si>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</si>
  <si>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</si>
  <si>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</si>
  <si>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</si>
  <si>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</si>
  <si>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</si>
  <si>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</si>
  <si>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</si>
  <si>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</si>
  <si>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</si>
  <si>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</si>
  <si>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</si>
  <si>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</si>
  <si>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</si>
  <si>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</si>
  <si>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</si>
  <si>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</si>
  <si>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</si>
  <si>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</si>
  <si>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</si>
  <si>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</si>
  <si>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</si>
  <si>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</si>
  <si>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</si>
  <si>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</si>
  <si>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</si>
  <si>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</si>
  <si>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</si>
  <si>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</si>
  <si>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</si>
  <si>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</si>
  <si>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</si>
  <si>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</si>
  <si>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</si>
  <si>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</si>
  <si>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</si>
  <si>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</si>
  <si>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</si>
  <si>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</si>
  <si>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</si>
  <si>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</si>
  <si>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法適用</t>
  </si>
  <si>
    <t>下水道事業</t>
  </si>
  <si>
    <t>特定地域生活排水処理</t>
  </si>
  <si>
    <t>K2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</si>
  <si>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</si>
  <si>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</si>
  <si>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</si>
  <si>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</si>
  <si>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</si>
  <si>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</si>
  <si>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</si>
  <si>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</si>
  <si>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</si>
  <si>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</si>
  <si>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</si>
  <si>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特に町への帰属浄化槽が、今後経年劣化による機械設備や槽本体の修繕、更新に伴うなど多額のコストが必要となるため、徹底した維持管理費の削減を検討・実施していく必要がある。
　また、根底にある人口減少問題については、町全体で連携を図りながら移住定住対策を講じ推進していく必要がある。　</t>
  </si>
  <si>
    <t>①個人管理の有形固定資産が多いため、類似団体、全国平均と比較すると低い数値となっている。
②③該当数値なし。</t>
    <rPh sb="1" eb="3">
      <t>コジン</t>
    </rPh>
    <rPh sb="3" eb="5">
      <t>カンリ</t>
    </rPh>
    <phoneticPr fontId="1"/>
  </si>
  <si>
    <r>
      <t>①</t>
    </r>
    <r>
      <rPr>
        <sz val="9"/>
        <rFont val="ＭＳ ゴシック"/>
        <family val="3"/>
        <charset val="128"/>
      </rPr>
      <t>類似団体、全国平均と比較しても高く、100％を少し超過しており、経常収益でかろうじて賄えている状況である。しかしながら、一般会計からの繰入金に依存している比重が多いことから、町管理浄化槽の修繕等には財源確保が困難な状況である。より多くの経費削減等に取り組む必要がある。
②欠損金はなし。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⑤類似団体平均を上回り53.03%であるが、使用料で汚水処理費を賄えておらず、一般会計からの繰入金で補っている。
⑥有収水量は少し減少し、汚水処理費については増加したため前年度よりも増加した。個人管理の浄化槽の帰属制度が原価を押し上げており、見直しの段階にきている。
⑦全国平均及び類似団体平均を下回り、ほぼ同率の状況が続いている。
⑧処理区域内人口には、集合処理区域外（個人管理の浄化槽人口も含む）の人口を、水洗便所設置済人口には、当事業（町設置及び町管理の浄化槽人口）の人口を計上していることにより、水洗化率が低くなっている。</t>
    </r>
    <rPh sb="88" eb="89">
      <t>チョウ</t>
    </rPh>
    <rPh sb="89" eb="91">
      <t>カンリ</t>
    </rPh>
    <rPh sb="91" eb="94">
      <t>ジョウカソウ</t>
    </rPh>
    <rPh sb="95" eb="97">
      <t>シュウゼン</t>
    </rPh>
    <rPh sb="97" eb="98">
      <t>トウ</t>
    </rPh>
    <rPh sb="346" eb="348">
      <t>コジン</t>
    </rPh>
    <rPh sb="348" eb="350">
      <t>カンリ</t>
    </rPh>
    <rPh sb="351" eb="354">
      <t>ジョウカソウ</t>
    </rPh>
    <rPh sb="355" eb="357">
      <t>キゾク</t>
    </rPh>
    <rPh sb="357" eb="359">
      <t>セイド</t>
    </rPh>
    <rPh sb="360" eb="362">
      <t>ゲンカ</t>
    </rPh>
    <rPh sb="363" eb="364">
      <t>オ</t>
    </rPh>
    <rPh sb="365" eb="366">
      <t>ア</t>
    </rPh>
    <rPh sb="371" eb="373">
      <t>ミナオ</t>
    </rPh>
    <rPh sb="375" eb="377">
      <t>ダンカイ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</si>
</sst>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9-4960-854B-718A249793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F9-4960-854B-718A249793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29.68</c:v>
                </c:pt>
              </c:numCache>
            </c:numRef>
          </c:val>
          <c:extLst>
            <c:ext xmlns:c16="http://schemas.microsoft.com/office/drawing/2014/chart" uri="{C3380CC4-5D6E-409C-BE32-E72D297353CC}">
              <c16:uniqueId val="{00000000-7C5C-4E22-89A2-F333E8C751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C5C-4E22-89A2-F333E8C751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74.72</c:v>
                </c:pt>
              </c:numCache>
            </c:numRef>
          </c:val>
          <c:extLst>
            <c:ext xmlns:c16="http://schemas.microsoft.com/office/drawing/2014/chart" uri="{C3380CC4-5D6E-409C-BE32-E72D297353CC}">
              <c16:uniqueId val="{00000000-B29A-4EED-9C1B-E80EF48747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B29A-4EED-9C1B-E80EF48747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104.04</c:v>
                </c:pt>
              </c:numCache>
            </c:numRef>
          </c:val>
          <c:extLst>
            <c:ext xmlns:c16="http://schemas.microsoft.com/office/drawing/2014/chart" uri="{C3380CC4-5D6E-409C-BE32-E72D297353CC}">
              <c16:uniqueId val="{00000000-1A29-4706-AAE9-E5D451DF1A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A29-4706-AAE9-E5D451DF1A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13.43</c:v>
                </c:pt>
              </c:numCache>
            </c:numRef>
          </c:val>
          <c:extLst>
            <c:ext xmlns:c16="http://schemas.microsoft.com/office/drawing/2014/chart" uri="{C3380CC4-5D6E-409C-BE32-E72D297353CC}">
              <c16:uniqueId val="{00000000-1B0E-4834-9F8F-56667F58AE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1B0E-4834-9F8F-56667F58AE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E6-4A33-9629-E4B4B232ED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E6-4A33-9629-E4B4B232ED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3B-4FC1-99E4-D2173E4C83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73B-4FC1-99E4-D2173E4C83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133.77000000000001</c:v>
                </c:pt>
              </c:numCache>
            </c:numRef>
          </c:val>
          <c:extLst>
            <c:ext xmlns:c16="http://schemas.microsoft.com/office/drawing/2014/chart" uri="{C3380CC4-5D6E-409C-BE32-E72D297353CC}">
              <c16:uniqueId val="{00000000-812D-4D86-9CD7-67BE6A10DD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812D-4D86-9CD7-67BE6A10DD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3D-4D9B-A49D-93CEB4B723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83D-4D9B-A49D-93CEB4B723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53.03</c:v>
                </c:pt>
              </c:numCache>
            </c:numRef>
          </c:val>
          <c:extLst>
            <c:ext xmlns:c16="http://schemas.microsoft.com/office/drawing/2014/chart" uri="{C3380CC4-5D6E-409C-BE32-E72D297353CC}">
              <c16:uniqueId val="{00000000-5D50-49E7-8894-B647ED60DF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5D50-49E7-8894-B647ED60DF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420.76</c:v>
                </c:pt>
              </c:numCache>
            </c:numRef>
          </c:val>
          <c:extLst>
            <c:ext xmlns:c16="http://schemas.microsoft.com/office/drawing/2014/chart" uri="{C3380CC4-5D6E-409C-BE32-E72D297353CC}">
              <c16:uniqueId val="{00000000-845C-420E-B84F-6154E42465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845C-420E-B84F-6154E42465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workbookViewId="0">
      <selection activeCell="BL16" sqref="BL16:BZ44"/>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京都府　京丹波町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自治体職員</v>
      </c>
      <c r="AE8" s="66"/>
      <c r="AF8" s="66"/>
      <c r="AG8" s="66"/>
      <c r="AH8" s="66"/>
      <c r="AI8" s="66"/>
      <c r="AJ8" s="66"/>
      <c r="AK8" s="3"/>
      <c r="AL8" s="50">
        <f>データ!S6</f>
        <v>12384</v>
      </c>
      <c r="AM8" s="50"/>
      <c r="AN8" s="50"/>
      <c r="AO8" s="50"/>
      <c r="AP8" s="50"/>
      <c r="AQ8" s="50"/>
      <c r="AR8" s="50"/>
      <c r="AS8" s="50"/>
      <c r="AT8" s="51">
        <f>データ!T6</f>
        <v>303.08999999999997</v>
      </c>
      <c r="AU8" s="51"/>
      <c r="AV8" s="51"/>
      <c r="AW8" s="51"/>
      <c r="AX8" s="51"/>
      <c r="AY8" s="51"/>
      <c r="AZ8" s="51"/>
      <c r="BA8" s="51"/>
      <c r="BB8" s="51">
        <f>データ!U6</f>
        <v>40.86</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2">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83.82</v>
      </c>
      <c r="J10" s="51"/>
      <c r="K10" s="51"/>
      <c r="L10" s="51"/>
      <c r="M10" s="51"/>
      <c r="N10" s="51"/>
      <c r="O10" s="51"/>
      <c r="P10" s="51">
        <f>データ!P6</f>
        <v>30.37</v>
      </c>
      <c r="Q10" s="51"/>
      <c r="R10" s="51"/>
      <c r="S10" s="51"/>
      <c r="T10" s="51"/>
      <c r="U10" s="51"/>
      <c r="V10" s="51"/>
      <c r="W10" s="51">
        <f>データ!Q6</f>
        <v>100</v>
      </c>
      <c r="X10" s="51"/>
      <c r="Y10" s="51"/>
      <c r="Z10" s="51"/>
      <c r="AA10" s="51"/>
      <c r="AB10" s="51"/>
      <c r="AC10" s="51"/>
      <c r="AD10" s="50">
        <f>データ!R6</f>
        <v>4180</v>
      </c>
      <c r="AE10" s="50"/>
      <c r="AF10" s="50"/>
      <c r="AG10" s="50"/>
      <c r="AH10" s="50"/>
      <c r="AI10" s="50"/>
      <c r="AJ10" s="50"/>
      <c r="AK10" s="2"/>
      <c r="AL10" s="50">
        <f>データ!V6</f>
        <v>3722</v>
      </c>
      <c r="AM10" s="50"/>
      <c r="AN10" s="50"/>
      <c r="AO10" s="50"/>
      <c r="AP10" s="50"/>
      <c r="AQ10" s="50"/>
      <c r="AR10" s="50"/>
      <c r="AS10" s="50"/>
      <c r="AT10" s="51">
        <f>データ!W6</f>
        <v>297.42</v>
      </c>
      <c r="AU10" s="51"/>
      <c r="AV10" s="51"/>
      <c r="AW10" s="51"/>
      <c r="AX10" s="51"/>
      <c r="AY10" s="51"/>
      <c r="AZ10" s="51"/>
      <c r="BA10" s="51"/>
      <c r="BB10" s="51">
        <f>データ!X6</f>
        <v>12.51</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111</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nLamc4AjCzUmOimZ3ed3jfX/TMAzjUZMorNN9zb6LcmifgnrZ4HAcC+7IzKvPFQmpaAW0iCq2dpcJtURRULHgg==" saltValue="Zh28qp7zxE9fium9xL+gv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264075</v>
      </c>
      <c r="D6" s="19">
        <f t="shared" si="1"/>
        <v>46</v>
      </c>
      <c r="E6" s="19">
        <f t="shared" si="1"/>
        <v>18</v>
      </c>
      <c r="F6" s="19">
        <f t="shared" si="1"/>
        <v>0</v>
      </c>
      <c r="G6" s="19">
        <f t="shared" si="1"/>
        <v>0</v>
      </c>
      <c r="H6" s="19" t="str">
        <f t="shared" si="1"/>
        <v>京都府　京丹波町</v>
      </c>
      <c r="I6" s="19" t="str">
        <f t="shared" si="1"/>
        <v>法適用</v>
      </c>
      <c r="J6" s="19" t="str">
        <f t="shared" si="1"/>
        <v>下水道事業</v>
      </c>
      <c r="K6" s="19" t="str">
        <f t="shared" si="1"/>
        <v>特定地域生活排水処理</v>
      </c>
      <c r="L6" s="19" t="str">
        <f t="shared" si="1"/>
        <v>K2</v>
      </c>
      <c r="M6" s="19" t="str">
        <f t="shared" si="1"/>
        <v>自治体職員</v>
      </c>
      <c r="N6" s="23" t="str">
        <f t="shared" si="1"/>
        <v>-</v>
      </c>
      <c r="O6" s="23">
        <f t="shared" si="1"/>
        <v>83.82</v>
      </c>
      <c r="P6" s="23">
        <f t="shared" si="1"/>
        <v>30.37</v>
      </c>
      <c r="Q6" s="23">
        <f t="shared" si="1"/>
        <v>100</v>
      </c>
      <c r="R6" s="23">
        <f t="shared" si="1"/>
        <v>4180</v>
      </c>
      <c r="S6" s="23">
        <f t="shared" si="1"/>
        <v>12384</v>
      </c>
      <c r="T6" s="23">
        <f t="shared" si="1"/>
        <v>303.08999999999997</v>
      </c>
      <c r="U6" s="23">
        <f t="shared" si="1"/>
        <v>40.86</v>
      </c>
      <c r="V6" s="23">
        <f t="shared" si="1"/>
        <v>3722</v>
      </c>
      <c r="W6" s="23">
        <f t="shared" si="1"/>
        <v>297.42</v>
      </c>
      <c r="X6" s="23">
        <f t="shared" si="1"/>
        <v>12.51</v>
      </c>
      <c r="Y6" s="27" t="str">
        <f t="shared" ref="Y6:AH6" si="2">IF(Y7="",NA(),Y7)</f>
        <v>-</v>
      </c>
      <c r="Z6" s="27" t="str">
        <f t="shared" si="2"/>
        <v>-</v>
      </c>
      <c r="AA6" s="27" t="str">
        <f t="shared" si="2"/>
        <v>-</v>
      </c>
      <c r="AB6" s="27" t="str">
        <f t="shared" si="2"/>
        <v>-</v>
      </c>
      <c r="AC6" s="27">
        <f t="shared" si="2"/>
        <v>104.04</v>
      </c>
      <c r="AD6" s="27" t="str">
        <f t="shared" si="2"/>
        <v>-</v>
      </c>
      <c r="AE6" s="27" t="str">
        <f t="shared" si="2"/>
        <v>-</v>
      </c>
      <c r="AF6" s="27" t="str">
        <f t="shared" si="2"/>
        <v>-</v>
      </c>
      <c r="AG6" s="27" t="str">
        <f t="shared" si="2"/>
        <v>-</v>
      </c>
      <c r="AH6" s="27">
        <f t="shared" si="2"/>
        <v>99.24</v>
      </c>
      <c r="AI6" s="23" t="str">
        <f>IF(AI7="","",IF(AI7="-","【-】","【"&amp;SUBSTITUTE(TEXT(AI7,"#,##0.00"),"-","△")&amp;"】"))</f>
        <v>【100.06】</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89.91</v>
      </c>
      <c r="AT6" s="23" t="str">
        <f>IF(AT7="","",IF(AT7="-","【-】","【"&amp;SUBSTITUTE(TEXT(AT7,"#,##0.00"),"-","△")&amp;"】"))</f>
        <v>【84.61】</v>
      </c>
      <c r="AU6" s="27" t="str">
        <f t="shared" ref="AU6:BD6" si="4">IF(AU7="",NA(),AU7)</f>
        <v>-</v>
      </c>
      <c r="AV6" s="27" t="str">
        <f t="shared" si="4"/>
        <v>-</v>
      </c>
      <c r="AW6" s="27" t="str">
        <f t="shared" si="4"/>
        <v>-</v>
      </c>
      <c r="AX6" s="27" t="str">
        <f t="shared" si="4"/>
        <v>-</v>
      </c>
      <c r="AY6" s="27">
        <f t="shared" si="4"/>
        <v>133.77000000000001</v>
      </c>
      <c r="AZ6" s="27" t="str">
        <f t="shared" si="4"/>
        <v>-</v>
      </c>
      <c r="BA6" s="27" t="str">
        <f t="shared" si="4"/>
        <v>-</v>
      </c>
      <c r="BB6" s="27" t="str">
        <f t="shared" si="4"/>
        <v>-</v>
      </c>
      <c r="BC6" s="27" t="str">
        <f t="shared" si="4"/>
        <v>-</v>
      </c>
      <c r="BD6" s="27">
        <f t="shared" si="4"/>
        <v>103.61</v>
      </c>
      <c r="BE6" s="23" t="str">
        <f>IF(BE7="","",IF(BE7="-","【-】","【"&amp;SUBSTITUTE(TEXT(BE7,"#,##0.00"),"-","△")&amp;"】"))</f>
        <v>【106.63】</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368.83</v>
      </c>
      <c r="BP6" s="23" t="str">
        <f>IF(BP7="","",IF(BP7="-","【-】","【"&amp;SUBSTITUTE(TEXT(BP7,"#,##0.00"),"-","△")&amp;"】"))</f>
        <v>【386.06】</v>
      </c>
      <c r="BQ6" s="27" t="str">
        <f t="shared" ref="BQ6:BZ6" si="6">IF(BQ7="",NA(),BQ7)</f>
        <v>-</v>
      </c>
      <c r="BR6" s="27" t="str">
        <f t="shared" si="6"/>
        <v>-</v>
      </c>
      <c r="BS6" s="27" t="str">
        <f t="shared" si="6"/>
        <v>-</v>
      </c>
      <c r="BT6" s="27" t="str">
        <f t="shared" si="6"/>
        <v>-</v>
      </c>
      <c r="BU6" s="27">
        <f t="shared" si="6"/>
        <v>53.03</v>
      </c>
      <c r="BV6" s="27" t="str">
        <f t="shared" si="6"/>
        <v>-</v>
      </c>
      <c r="BW6" s="27" t="str">
        <f t="shared" si="6"/>
        <v>-</v>
      </c>
      <c r="BX6" s="27" t="str">
        <f t="shared" si="6"/>
        <v>-</v>
      </c>
      <c r="BY6" s="27" t="str">
        <f t="shared" si="6"/>
        <v>-</v>
      </c>
      <c r="BZ6" s="27">
        <f t="shared" si="6"/>
        <v>53.25</v>
      </c>
      <c r="CA6" s="23" t="str">
        <f>IF(CA7="","",IF(CA7="-","【-】","【"&amp;SUBSTITUTE(TEXT(CA7,"#,##0.00"),"-","△")&amp;"】"))</f>
        <v>【51.14】</v>
      </c>
      <c r="CB6" s="27" t="str">
        <f t="shared" ref="CB6:CK6" si="7">IF(CB7="",NA(),CB7)</f>
        <v>-</v>
      </c>
      <c r="CC6" s="27" t="str">
        <f t="shared" si="7"/>
        <v>-</v>
      </c>
      <c r="CD6" s="27" t="str">
        <f t="shared" si="7"/>
        <v>-</v>
      </c>
      <c r="CE6" s="27" t="str">
        <f t="shared" si="7"/>
        <v>-</v>
      </c>
      <c r="CF6" s="27">
        <f t="shared" si="7"/>
        <v>420.76</v>
      </c>
      <c r="CG6" s="27" t="str">
        <f t="shared" si="7"/>
        <v>-</v>
      </c>
      <c r="CH6" s="27" t="str">
        <f t="shared" si="7"/>
        <v>-</v>
      </c>
      <c r="CI6" s="27" t="str">
        <f t="shared" si="7"/>
        <v>-</v>
      </c>
      <c r="CJ6" s="27" t="str">
        <f t="shared" si="7"/>
        <v>-</v>
      </c>
      <c r="CK6" s="27">
        <f t="shared" si="7"/>
        <v>325.45</v>
      </c>
      <c r="CL6" s="23" t="str">
        <f>IF(CL7="","",IF(CL7="-","【-】","【"&amp;SUBSTITUTE(TEXT(CL7,"#,##0.00"),"-","△")&amp;"】"))</f>
        <v>【329.31】</v>
      </c>
      <c r="CM6" s="27" t="str">
        <f t="shared" ref="CM6:CV6" si="8">IF(CM7="",NA(),CM7)</f>
        <v>-</v>
      </c>
      <c r="CN6" s="27" t="str">
        <f t="shared" si="8"/>
        <v>-</v>
      </c>
      <c r="CO6" s="27" t="str">
        <f t="shared" si="8"/>
        <v>-</v>
      </c>
      <c r="CP6" s="27" t="str">
        <f t="shared" si="8"/>
        <v>-</v>
      </c>
      <c r="CQ6" s="27">
        <f t="shared" si="8"/>
        <v>29.68</v>
      </c>
      <c r="CR6" s="27" t="str">
        <f t="shared" si="8"/>
        <v>-</v>
      </c>
      <c r="CS6" s="27" t="str">
        <f t="shared" si="8"/>
        <v>-</v>
      </c>
      <c r="CT6" s="27" t="str">
        <f t="shared" si="8"/>
        <v>-</v>
      </c>
      <c r="CU6" s="27" t="str">
        <f t="shared" si="8"/>
        <v>-</v>
      </c>
      <c r="CV6" s="27">
        <f t="shared" si="8"/>
        <v>52.59</v>
      </c>
      <c r="CW6" s="23" t="str">
        <f>IF(CW7="","",IF(CW7="-","【-】","【"&amp;SUBSTITUTE(TEXT(CW7,"#,##0.00"),"-","△")&amp;"】"))</f>
        <v>【54.37】</v>
      </c>
      <c r="CX6" s="27" t="str">
        <f t="shared" ref="CX6:DG6" si="9">IF(CX7="",NA(),CX7)</f>
        <v>-</v>
      </c>
      <c r="CY6" s="27" t="str">
        <f t="shared" si="9"/>
        <v>-</v>
      </c>
      <c r="CZ6" s="27" t="str">
        <f t="shared" si="9"/>
        <v>-</v>
      </c>
      <c r="DA6" s="27" t="str">
        <f t="shared" si="9"/>
        <v>-</v>
      </c>
      <c r="DB6" s="27">
        <f t="shared" si="9"/>
        <v>74.72</v>
      </c>
      <c r="DC6" s="27" t="str">
        <f t="shared" si="9"/>
        <v>-</v>
      </c>
      <c r="DD6" s="27" t="str">
        <f t="shared" si="9"/>
        <v>-</v>
      </c>
      <c r="DE6" s="27" t="str">
        <f t="shared" si="9"/>
        <v>-</v>
      </c>
      <c r="DF6" s="27" t="str">
        <f t="shared" si="9"/>
        <v>-</v>
      </c>
      <c r="DG6" s="27">
        <f t="shared" si="9"/>
        <v>87.02</v>
      </c>
      <c r="DH6" s="23" t="str">
        <f>IF(DH7="","",IF(DH7="-","【-】","【"&amp;SUBSTITUTE(TEXT(DH7,"#,##0.00"),"-","△")&amp;"】"))</f>
        <v>【84.89】</v>
      </c>
      <c r="DI6" s="27" t="str">
        <f t="shared" ref="DI6:DR6" si="10">IF(DI7="",NA(),DI7)</f>
        <v>-</v>
      </c>
      <c r="DJ6" s="27" t="str">
        <f t="shared" si="10"/>
        <v>-</v>
      </c>
      <c r="DK6" s="27" t="str">
        <f t="shared" si="10"/>
        <v>-</v>
      </c>
      <c r="DL6" s="27" t="str">
        <f t="shared" si="10"/>
        <v>-</v>
      </c>
      <c r="DM6" s="27">
        <f t="shared" si="10"/>
        <v>13.43</v>
      </c>
      <c r="DN6" s="27" t="str">
        <f t="shared" si="10"/>
        <v>-</v>
      </c>
      <c r="DO6" s="27" t="str">
        <f t="shared" si="10"/>
        <v>-</v>
      </c>
      <c r="DP6" s="27" t="str">
        <f t="shared" si="10"/>
        <v>-</v>
      </c>
      <c r="DQ6" s="27" t="str">
        <f t="shared" si="10"/>
        <v>-</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2024</v>
      </c>
      <c r="C7" s="20">
        <v>264075</v>
      </c>
      <c r="D7" s="20">
        <v>46</v>
      </c>
      <c r="E7" s="20">
        <v>18</v>
      </c>
      <c r="F7" s="20">
        <v>0</v>
      </c>
      <c r="G7" s="20">
        <v>0</v>
      </c>
      <c r="H7" s="20" t="s">
        <v>95</v>
      </c>
      <c r="I7" s="20" t="s">
        <v>96</v>
      </c>
      <c r="J7" s="20" t="s">
        <v>97</v>
      </c>
      <c r="K7" s="20" t="s">
        <v>98</v>
      </c>
      <c r="L7" s="20" t="s">
        <v>99</v>
      </c>
      <c r="M7" s="20" t="s">
        <v>100</v>
      </c>
      <c r="N7" s="24" t="s">
        <v>101</v>
      </c>
      <c r="O7" s="24">
        <v>83.82</v>
      </c>
      <c r="P7" s="24">
        <v>30.37</v>
      </c>
      <c r="Q7" s="24">
        <v>100</v>
      </c>
      <c r="R7" s="24">
        <v>4180</v>
      </c>
      <c r="S7" s="24">
        <v>12384</v>
      </c>
      <c r="T7" s="24">
        <v>303.08999999999997</v>
      </c>
      <c r="U7" s="24">
        <v>40.86</v>
      </c>
      <c r="V7" s="24">
        <v>3722</v>
      </c>
      <c r="W7" s="24">
        <v>297.42</v>
      </c>
      <c r="X7" s="24">
        <v>12.51</v>
      </c>
      <c r="Y7" s="24" t="s">
        <v>101</v>
      </c>
      <c r="Z7" s="24" t="s">
        <v>101</v>
      </c>
      <c r="AA7" s="24" t="s">
        <v>101</v>
      </c>
      <c r="AB7" s="24" t="s">
        <v>101</v>
      </c>
      <c r="AC7" s="24">
        <v>104.04</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133.77000000000001</v>
      </c>
      <c r="AZ7" s="24" t="s">
        <v>101</v>
      </c>
      <c r="BA7" s="24" t="s">
        <v>101</v>
      </c>
      <c r="BB7" s="24" t="s">
        <v>101</v>
      </c>
      <c r="BC7" s="24" t="s">
        <v>101</v>
      </c>
      <c r="BD7" s="24">
        <v>103.61</v>
      </c>
      <c r="BE7" s="24">
        <v>106.63</v>
      </c>
      <c r="BF7" s="24" t="s">
        <v>101</v>
      </c>
      <c r="BG7" s="24" t="s">
        <v>101</v>
      </c>
      <c r="BH7" s="24" t="s">
        <v>101</v>
      </c>
      <c r="BI7" s="24" t="s">
        <v>101</v>
      </c>
      <c r="BJ7" s="24">
        <v>0</v>
      </c>
      <c r="BK7" s="24" t="s">
        <v>101</v>
      </c>
      <c r="BL7" s="24" t="s">
        <v>101</v>
      </c>
      <c r="BM7" s="24" t="s">
        <v>101</v>
      </c>
      <c r="BN7" s="24" t="s">
        <v>101</v>
      </c>
      <c r="BO7" s="24">
        <v>368.83</v>
      </c>
      <c r="BP7" s="24">
        <v>386.06</v>
      </c>
      <c r="BQ7" s="24" t="s">
        <v>101</v>
      </c>
      <c r="BR7" s="24" t="s">
        <v>101</v>
      </c>
      <c r="BS7" s="24" t="s">
        <v>101</v>
      </c>
      <c r="BT7" s="24" t="s">
        <v>101</v>
      </c>
      <c r="BU7" s="24">
        <v>53.03</v>
      </c>
      <c r="BV7" s="24" t="s">
        <v>101</v>
      </c>
      <c r="BW7" s="24" t="s">
        <v>101</v>
      </c>
      <c r="BX7" s="24" t="s">
        <v>101</v>
      </c>
      <c r="BY7" s="24" t="s">
        <v>101</v>
      </c>
      <c r="BZ7" s="24">
        <v>53.25</v>
      </c>
      <c r="CA7" s="24">
        <v>51.14</v>
      </c>
      <c r="CB7" s="24" t="s">
        <v>101</v>
      </c>
      <c r="CC7" s="24" t="s">
        <v>101</v>
      </c>
      <c r="CD7" s="24" t="s">
        <v>101</v>
      </c>
      <c r="CE7" s="24" t="s">
        <v>101</v>
      </c>
      <c r="CF7" s="24">
        <v>420.76</v>
      </c>
      <c r="CG7" s="24" t="s">
        <v>101</v>
      </c>
      <c r="CH7" s="24" t="s">
        <v>101</v>
      </c>
      <c r="CI7" s="24" t="s">
        <v>101</v>
      </c>
      <c r="CJ7" s="24" t="s">
        <v>101</v>
      </c>
      <c r="CK7" s="24">
        <v>325.45</v>
      </c>
      <c r="CL7" s="24">
        <v>329.31</v>
      </c>
      <c r="CM7" s="24" t="s">
        <v>101</v>
      </c>
      <c r="CN7" s="24" t="s">
        <v>101</v>
      </c>
      <c r="CO7" s="24" t="s">
        <v>101</v>
      </c>
      <c r="CP7" s="24" t="s">
        <v>101</v>
      </c>
      <c r="CQ7" s="24">
        <v>29.68</v>
      </c>
      <c r="CR7" s="24" t="s">
        <v>101</v>
      </c>
      <c r="CS7" s="24" t="s">
        <v>101</v>
      </c>
      <c r="CT7" s="24" t="s">
        <v>101</v>
      </c>
      <c r="CU7" s="24" t="s">
        <v>101</v>
      </c>
      <c r="CV7" s="24">
        <v>52.59</v>
      </c>
      <c r="CW7" s="24">
        <v>54.37</v>
      </c>
      <c r="CX7" s="24" t="s">
        <v>101</v>
      </c>
      <c r="CY7" s="24" t="s">
        <v>101</v>
      </c>
      <c r="CZ7" s="24" t="s">
        <v>101</v>
      </c>
      <c r="DA7" s="24" t="s">
        <v>101</v>
      </c>
      <c r="DB7" s="24">
        <v>74.72</v>
      </c>
      <c r="DC7" s="24" t="s">
        <v>101</v>
      </c>
      <c r="DD7" s="24" t="s">
        <v>101</v>
      </c>
      <c r="DE7" s="24" t="s">
        <v>101</v>
      </c>
      <c r="DF7" s="24" t="s">
        <v>101</v>
      </c>
      <c r="DG7" s="24">
        <v>87.02</v>
      </c>
      <c r="DH7" s="24">
        <v>84.89</v>
      </c>
      <c r="DI7" s="24" t="s">
        <v>101</v>
      </c>
      <c r="DJ7" s="24" t="s">
        <v>101</v>
      </c>
      <c r="DK7" s="24" t="s">
        <v>101</v>
      </c>
      <c r="DL7" s="24" t="s">
        <v>101</v>
      </c>
      <c r="DM7" s="24">
        <v>13.43</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桑原　成史朗</cp:lastModifiedBy>
  <dcterms:created xsi:type="dcterms:W3CDTF">2025-12-23T06:30:52Z</dcterms:created>
  <dcterms:modified xsi:type="dcterms:W3CDTF">2026-02-16T08:32:13Z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2026-02-16T07:37:25Z</vt:filetime>
  </property>
</Properties>
</file>