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24 京丹波町●\下水道\"/>
    </mc:Choice>
  </mc:AlternateContent>
  <xr:revisionPtr revIDLastSave="0" documentId="13_ncr:1_{2272F073-92CC-4390-8AB1-D00D1AFAF6C9}" xr6:coauthVersionLast="47" xr6:coauthVersionMax="47" xr10:uidLastSave="{00000000-0000-0000-0000-000000000000}"/>
  <workbookProtection workbookAlgorithmName="SHA-512" workbookHashValue="EAaCF8oOXoSABJVXCA9bR1oqv7h7ZSfYS+Ia2licuXE8qxPeYLrH1OEl7zcRK7m/qbVdePW6kZzTkQ5nAPIuGg==" workbookSaltValue="WNIxahuLZ5g3YQ12OkyPp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W10" i="4" s="1"/>
  <c r="P6" i="5"/>
  <c r="O6" i="5"/>
  <c r="I10" i="4" s="1"/>
  <c r="N6" i="5"/>
  <c r="B10" i="4" s="1"/>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BB10" i="4"/>
  <c r="AD10" i="4"/>
  <c r="P10" i="4"/>
  <c r="BB8" i="4"/>
  <c r="AT8" i="4"/>
  <c r="AD8" i="4"/>
  <c r="W8" i="4"/>
  <c r="I8" i="4"/>
  <c r="B8" i="4"/>
  <c r="B6"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<sst xmlns="http://schemas.openxmlformats.org/spreadsheetml/2006/main" count="319" uniqueCount="114">
  <si>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</si>
  <si>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</si>
  <si>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</si>
  <si>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</si>
  <si>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</si>
  <si>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</si>
  <si>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</si>
  <si>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</si>
  <si>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</si>
  <si>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</si>
  <si>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</si>
  <si>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</si>
  <si>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</si>
  <si>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</si>
  <si>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</si>
  <si>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</si>
  <si>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</si>
  <si>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</si>
  <si>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</si>
  <si>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</si>
  <si>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</si>
  <si>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</si>
  <si>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</si>
  <si>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</si>
  <si>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</si>
  <si>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</si>
  <si>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</si>
  <si>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</si>
  <si>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</si>
  <si>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</si>
  <si>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</si>
  <si>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</si>
  <si>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</si>
  <si>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</si>
  <si>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</si>
  <si>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</si>
  <si>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</si>
  <si>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</si>
  <si>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</si>
  <si>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</si>
  <si>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</si>
  <si>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</si>
  <si>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</si>
  <si>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</si>
  <si>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</si>
  <si>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</si>
  <si>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</si>
  <si>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</si>
  <si>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</si>
  <si>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</si>
  <si>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</si>
  <si>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</si>
  <si>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</si>
  <si>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</si>
  <si>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</si>
  <si>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</si>
  <si>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</si>
  <si>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</si>
  <si>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</si>
  <si>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</si>
  <si>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</si>
  <si>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</si>
  <si>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</si>
  <si>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</si>
  <si>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</si>
  <si>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</si>
  <si>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</si>
  <si>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</si>
  <si>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</si>
  <si>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</si>
  <si>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</si>
  <si>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</si>
  <si>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</si>
  <si>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</si>
  <si>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</si>
  <si>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</si>
  <si>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</si>
  <si>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</si>
  <si>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</si>
  <si>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</si>
  <si>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</si>
  <si>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</si>
  <si>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</si>
  <si>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</si>
  <si>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</si>
  <si>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</si>
  <si>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</si>
  <si>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</si>
  <si>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</si>
  <si>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</si>
  <si>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</si>
  <si>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</si>
  <si>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</si>
  <si>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</si>
  <si>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</si>
  <si>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</si>
  <si>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法適用</t>
  </si>
  <si>
    <t>下水道事業</t>
  </si>
  <si>
    <t>簡易排水</t>
  </si>
  <si>
    <t>J2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</si>
  <si>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</si>
  <si>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</si>
  <si>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</si>
  <si>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</si>
  <si>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</si>
  <si>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</si>
  <si>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</si>
  <si>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</si>
  <si>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</si>
  <si>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</si>
  <si>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</si>
  <si>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①平成以降に整備した有形固定資産が多いため、類似団体、全国平均と比較すると低い数値となっている。
②③供用開始から25年が過ぎたところで耐用年数を経過しておらず、現時点では管渠の更新・老朽化対策は必要ないが、今後発生する管渠老朽化に備え対策を検討していく必要がある。</t>
  </si>
  <si>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</si>
  <si>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r>
      <t>①</t>
    </r>
    <r>
      <rPr>
        <sz val="11"/>
        <rFont val="ＭＳ ゴシック"/>
        <family val="3"/>
        <charset val="128"/>
      </rPr>
      <t>類似団体、全国平均と比較しても高く、100％を少し超過しており、経常収益でかろうじて賄えている状況である。しかしながら、一般会計からの繰入金に依存している比重が多いことから、今後の施設等更新には財源確保が困難な状況である。より多くの経費削減等に取り組む必要がある。
②累積欠損金は生じていない。
③現預金を保有していないが、企業債現在高が0円となっている。
④企業債現在高が0円であり0％となっている。
⑤特に使用料での収入が少ない処理区のため汚水処理費を賄えておらず、一般会計からの繰入金で補っているのが現状である。
⑥汚水処理費は増加となったため、全国平均を上回っており、高額のコストとなっている。特に山間部の小規模な処理区域であるため、高齢化や人口減による有収水量、維持管理費の増加により一気に原価が高騰する処理区である。
⑦施設利用率については、人口増加が少数でも処理水量が増加することから一気に増加する要因と考えられる。
⑧100％を達成している。</t>
    </r>
    <rPh sb="16" eb="17">
      <t>タカ</t>
    </rPh>
    <rPh sb="24" eb="25">
      <t>スコ</t>
    </rPh>
    <rPh sb="380" eb="382">
      <t>ゾウカ</t>
    </rPh>
    <rPh sb="383" eb="385">
      <t>ショウスウ</t>
    </rPh>
    <rPh sb="392" eb="394">
      <t>ゾウカ</t>
    </rPh>
    <rPh sb="403" eb="405">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</si>
</sst>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5B-4408-87F1-3496F9A710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5B-4408-87F1-3496F9A710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42.11</c:v>
                </c:pt>
              </c:numCache>
            </c:numRef>
          </c:val>
          <c:extLst>
            <c:ext xmlns:c16="http://schemas.microsoft.com/office/drawing/2014/chart" uri="{C3380CC4-5D6E-409C-BE32-E72D297353CC}">
              <c16:uniqueId val="{00000000-7237-4261-9225-FF6EF50039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7237-4261-9225-FF6EF50039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B55-4B3F-A548-C0116259A3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6B55-4B3F-A548-C0116259A3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102.26</c:v>
                </c:pt>
              </c:numCache>
            </c:numRef>
          </c:val>
          <c:extLst>
            <c:ext xmlns:c16="http://schemas.microsoft.com/office/drawing/2014/chart" uri="{C3380CC4-5D6E-409C-BE32-E72D297353CC}">
              <c16:uniqueId val="{00000000-779E-4FF7-83FB-AD0AFD1F62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779E-4FF7-83FB-AD0AFD1F62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5.64</c:v>
                </c:pt>
              </c:numCache>
            </c:numRef>
          </c:val>
          <c:extLst>
            <c:ext xmlns:c16="http://schemas.microsoft.com/office/drawing/2014/chart" uri="{C3380CC4-5D6E-409C-BE32-E72D297353CC}">
              <c16:uniqueId val="{00000000-7395-4D39-A66E-BA11C32FDC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7395-4D39-A66E-BA11C32FDC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8B-4EB5-9D67-991FF8111A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98B-4EB5-9D67-991FF8111A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8D-423A-B331-B9088B1113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3C8D-423A-B331-B9088B1113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307</c:v>
                </c:pt>
              </c:numCache>
            </c:numRef>
          </c:val>
          <c:extLst>
            <c:ext xmlns:c16="http://schemas.microsoft.com/office/drawing/2014/chart" uri="{C3380CC4-5D6E-409C-BE32-E72D297353CC}">
              <c16:uniqueId val="{00000000-A27D-4481-9964-F4E47D89BF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A27D-4481-9964-F4E47D89BF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5C-4C5F-B2BD-9884C6C7C0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155C-4C5F-B2BD-9884C6C7C0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29.42</c:v>
                </c:pt>
              </c:numCache>
            </c:numRef>
          </c:val>
          <c:extLst>
            <c:ext xmlns:c16="http://schemas.microsoft.com/office/drawing/2014/chart" uri="{C3380CC4-5D6E-409C-BE32-E72D297353CC}">
              <c16:uniqueId val="{00000000-41F7-42F5-A31E-02C28AA352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41F7-42F5-A31E-02C28AA352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955.94</c:v>
                </c:pt>
              </c:numCache>
            </c:numRef>
          </c:val>
          <c:extLst>
            <c:ext xmlns:c16="http://schemas.microsoft.com/office/drawing/2014/chart" uri="{C3380CC4-5D6E-409C-BE32-E72D297353CC}">
              <c16:uniqueId val="{00000000-DD80-4B93-8964-B6E91A8548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DD80-4B93-8964-B6E91A8548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【94.65】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【657.67】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【134.46】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【144.63】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【96.90】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【24.25】</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【817.45】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【22.84】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【34.56】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京都府　京丹波町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自治体職員</v>
      </c>
      <c r="AE8" s="66"/>
      <c r="AF8" s="66"/>
      <c r="AG8" s="66"/>
      <c r="AH8" s="66"/>
      <c r="AI8" s="66"/>
      <c r="AJ8" s="66"/>
      <c r="AK8" s="3"/>
      <c r="AL8" s="50">
        <f>データ!S6</f>
        <v>12384</v>
      </c>
      <c r="AM8" s="50"/>
      <c r="AN8" s="50"/>
      <c r="AO8" s="50"/>
      <c r="AP8" s="50"/>
      <c r="AQ8" s="50"/>
      <c r="AR8" s="50"/>
      <c r="AS8" s="50"/>
      <c r="AT8" s="51">
        <f>データ!T6</f>
        <v>303.08999999999997</v>
      </c>
      <c r="AU8" s="51"/>
      <c r="AV8" s="51"/>
      <c r="AW8" s="51"/>
      <c r="AX8" s="51"/>
      <c r="AY8" s="51"/>
      <c r="AZ8" s="51"/>
      <c r="BA8" s="51"/>
      <c r="BB8" s="51">
        <f>データ!U6</f>
        <v>40.86</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2">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34</v>
      </c>
      <c r="BM9" s="58"/>
      <c r="BN9" s="59" t="s">
        <v>35</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99.12</v>
      </c>
      <c r="J10" s="51"/>
      <c r="K10" s="51"/>
      <c r="L10" s="51"/>
      <c r="M10" s="51"/>
      <c r="N10" s="51"/>
      <c r="O10" s="51"/>
      <c r="P10" s="51">
        <f>データ!P6</f>
        <v>0.26</v>
      </c>
      <c r="Q10" s="51"/>
      <c r="R10" s="51"/>
      <c r="S10" s="51"/>
      <c r="T10" s="51"/>
      <c r="U10" s="51"/>
      <c r="V10" s="51"/>
      <c r="W10" s="51">
        <f>データ!Q6</f>
        <v>100</v>
      </c>
      <c r="X10" s="51"/>
      <c r="Y10" s="51"/>
      <c r="Z10" s="51"/>
      <c r="AA10" s="51"/>
      <c r="AB10" s="51"/>
      <c r="AC10" s="51"/>
      <c r="AD10" s="50">
        <f>データ!R6</f>
        <v>4180</v>
      </c>
      <c r="AE10" s="50"/>
      <c r="AF10" s="50"/>
      <c r="AG10" s="50"/>
      <c r="AH10" s="50"/>
      <c r="AI10" s="50"/>
      <c r="AJ10" s="50"/>
      <c r="AK10" s="2"/>
      <c r="AL10" s="50">
        <f>データ!V6</f>
        <v>32</v>
      </c>
      <c r="AM10" s="50"/>
      <c r="AN10" s="50"/>
      <c r="AO10" s="50"/>
      <c r="AP10" s="50"/>
      <c r="AQ10" s="50"/>
      <c r="AR10" s="50"/>
      <c r="AS10" s="50"/>
      <c r="AT10" s="51">
        <f>データ!W6</f>
        <v>0.05</v>
      </c>
      <c r="AU10" s="51"/>
      <c r="AV10" s="51"/>
      <c r="AW10" s="51"/>
      <c r="AX10" s="51"/>
      <c r="AY10" s="51"/>
      <c r="AZ10" s="51"/>
      <c r="BA10" s="51"/>
      <c r="BB10" s="51">
        <f>データ!X6</f>
        <v>640</v>
      </c>
      <c r="BC10" s="51"/>
      <c r="BD10" s="51"/>
      <c r="BE10" s="51"/>
      <c r="BF10" s="51"/>
      <c r="BG10" s="51"/>
      <c r="BH10" s="51"/>
      <c r="BI10" s="51"/>
      <c r="BJ10" s="2"/>
      <c r="BK10" s="2"/>
      <c r="BL10" s="52" t="s">
        <v>37</v>
      </c>
      <c r="BM10" s="53"/>
      <c r="BN10" s="54" t="s">
        <v>38</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【94.65】</v>
      </c>
      <c r="F85" s="6" t="str">
        <f>データ!AT6</f>
        <v>【657.67】</v>
      </c>
      <c r="G85" s="6" t="str">
        <f>データ!BE6</f>
        <v>【134.46】</v>
      </c>
      <c r="H85" s="6" t="str">
        <f>データ!BP6</f>
        <v>【144.63】</v>
      </c>
      <c r="I85" s="6" t="str">
        <f>データ!CA6</f>
        <v>【22.84】</v>
      </c>
      <c r="J85" s="6" t="str">
        <f>データ!CL6</f>
        <v>【817.45】</v>
      </c>
      <c r="K85" s="6" t="str">
        <f>データ!CW6</f>
        <v>【24.25】</v>
      </c>
      <c r="L85" s="6" t="str">
        <f>データ!DH6</f>
        <v>【96.90】</v>
      </c>
      <c r="M85" s="6" t="str">
        <f>データ!DS6</f>
        <v>【34.56】</v>
      </c>
      <c r="N85" s="6" t="str">
        <f>データ!ED6</f>
        <v>【0.00】</v>
      </c>
      <c r="O85" s="6" t="str">
        <f>データ!EO6</f>
        <v>【0.00】</v>
      </c>
    </row>
  </sheetData>
  <sheetProtection algorithmName="SHA-512" hashValue="d9gg5HLFwLfUWr5vTy5ssWCUb6JXBP346BAhfoZs8o8Y2RGM6NZVDFKTMBHvHE/3QiwvrSDz0ERe/iB25YFkAw==" saltValue="HQzrpWkrUBKLZ5tPbyBaR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63</v>
      </c>
      <c r="BG4" s="78"/>
      <c r="BH4" s="78"/>
      <c r="BI4" s="78"/>
      <c r="BJ4" s="78"/>
      <c r="BK4" s="78"/>
      <c r="BL4" s="78"/>
      <c r="BM4" s="78"/>
      <c r="BN4" s="78"/>
      <c r="BO4" s="78"/>
      <c r="BP4" s="78"/>
      <c r="BQ4" s="78" t="s">
        <v>15</v>
      </c>
      <c r="BR4" s="78"/>
      <c r="BS4" s="78"/>
      <c r="BT4" s="78"/>
      <c r="BU4" s="78"/>
      <c r="BV4" s="78"/>
      <c r="BW4" s="78"/>
      <c r="BX4" s="78"/>
      <c r="BY4" s="78"/>
      <c r="BZ4" s="78"/>
      <c r="CA4" s="78"/>
      <c r="CB4" s="78" t="s">
        <v>62</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264075</v>
      </c>
      <c r="D6" s="19">
        <f t="shared" si="1"/>
        <v>46</v>
      </c>
      <c r="E6" s="19">
        <f t="shared" si="1"/>
        <v>17</v>
      </c>
      <c r="F6" s="19">
        <f t="shared" si="1"/>
        <v>8</v>
      </c>
      <c r="G6" s="19">
        <f t="shared" si="1"/>
        <v>0</v>
      </c>
      <c r="H6" s="19" t="str">
        <f t="shared" si="1"/>
        <v>京都府　京丹波町</v>
      </c>
      <c r="I6" s="19" t="str">
        <f t="shared" si="1"/>
        <v>法適用</v>
      </c>
      <c r="J6" s="19" t="str">
        <f t="shared" si="1"/>
        <v>下水道事業</v>
      </c>
      <c r="K6" s="19" t="str">
        <f t="shared" si="1"/>
        <v>簡易排水</v>
      </c>
      <c r="L6" s="19" t="str">
        <f t="shared" si="1"/>
        <v>J2</v>
      </c>
      <c r="M6" s="19" t="str">
        <f t="shared" si="1"/>
        <v>自治体職員</v>
      </c>
      <c r="N6" s="23" t="str">
        <f t="shared" si="1"/>
        <v>-</v>
      </c>
      <c r="O6" s="23">
        <f t="shared" si="1"/>
        <v>99.12</v>
      </c>
      <c r="P6" s="23">
        <f t="shared" si="1"/>
        <v>0.26</v>
      </c>
      <c r="Q6" s="23">
        <f t="shared" si="1"/>
        <v>100</v>
      </c>
      <c r="R6" s="23">
        <f t="shared" si="1"/>
        <v>4180</v>
      </c>
      <c r="S6" s="23">
        <f t="shared" si="1"/>
        <v>12384</v>
      </c>
      <c r="T6" s="23">
        <f t="shared" si="1"/>
        <v>303.08999999999997</v>
      </c>
      <c r="U6" s="23">
        <f t="shared" si="1"/>
        <v>40.86</v>
      </c>
      <c r="V6" s="23">
        <f t="shared" si="1"/>
        <v>32</v>
      </c>
      <c r="W6" s="23">
        <f t="shared" si="1"/>
        <v>0.05</v>
      </c>
      <c r="X6" s="23">
        <f t="shared" si="1"/>
        <v>640</v>
      </c>
      <c r="Y6" s="27" t="str">
        <f t="shared" ref="Y6:AH6" si="2">IF(Y7="",NA(),Y7)</f>
        <v>-</v>
      </c>
      <c r="Z6" s="27" t="str">
        <f t="shared" si="2"/>
        <v>-</v>
      </c>
      <c r="AA6" s="27" t="str">
        <f t="shared" si="2"/>
        <v>-</v>
      </c>
      <c r="AB6" s="27" t="str">
        <f t="shared" si="2"/>
        <v>-</v>
      </c>
      <c r="AC6" s="27">
        <f t="shared" si="2"/>
        <v>102.26</v>
      </c>
      <c r="AD6" s="27" t="str">
        <f t="shared" si="2"/>
        <v>-</v>
      </c>
      <c r="AE6" s="27" t="str">
        <f t="shared" si="2"/>
        <v>-</v>
      </c>
      <c r="AF6" s="27" t="str">
        <f t="shared" si="2"/>
        <v>-</v>
      </c>
      <c r="AG6" s="27" t="str">
        <f t="shared" si="2"/>
        <v>-</v>
      </c>
      <c r="AH6" s="27">
        <f t="shared" si="2"/>
        <v>92.31</v>
      </c>
      <c r="AI6" s="23" t="str">
        <f>IF(AI7="","",IF(AI7="-","【-】","【"&amp;SUBSTITUTE(TEXT(AI7,"#,##0.00"),"-","△")&amp;"】"))</f>
        <v>【94.65】</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796.43</v>
      </c>
      <c r="AT6" s="23" t="str">
        <f>IF(AT7="","",IF(AT7="-","【-】","【"&amp;SUBSTITUTE(TEXT(AT7,"#,##0.00"),"-","△")&amp;"】"))</f>
        <v>【657.67】</v>
      </c>
      <c r="AU6" s="27" t="str">
        <f t="shared" ref="AU6:BD6" si="4">IF(AU7="",NA(),AU7)</f>
        <v>-</v>
      </c>
      <c r="AV6" s="27" t="str">
        <f t="shared" si="4"/>
        <v>-</v>
      </c>
      <c r="AW6" s="27" t="str">
        <f t="shared" si="4"/>
        <v>-</v>
      </c>
      <c r="AX6" s="27" t="str">
        <f t="shared" si="4"/>
        <v>-</v>
      </c>
      <c r="AY6" s="27">
        <f t="shared" si="4"/>
        <v>307</v>
      </c>
      <c r="AZ6" s="27" t="str">
        <f t="shared" si="4"/>
        <v>-</v>
      </c>
      <c r="BA6" s="27" t="str">
        <f t="shared" si="4"/>
        <v>-</v>
      </c>
      <c r="BB6" s="27" t="str">
        <f t="shared" si="4"/>
        <v>-</v>
      </c>
      <c r="BC6" s="27" t="str">
        <f t="shared" si="4"/>
        <v>-</v>
      </c>
      <c r="BD6" s="27">
        <f t="shared" si="4"/>
        <v>-5.05</v>
      </c>
      <c r="BE6" s="23" t="str">
        <f>IF(BE7="","",IF(BE7="-","【-】","【"&amp;SUBSTITUTE(TEXT(BE7,"#,##0.00"),"-","△")&amp;"】"))</f>
        <v>【134.46】</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168.98</v>
      </c>
      <c r="BP6" s="23" t="str">
        <f>IF(BP7="","",IF(BP7="-","【-】","【"&amp;SUBSTITUTE(TEXT(BP7,"#,##0.00"),"-","△")&amp;"】"))</f>
        <v>【144.63】</v>
      </c>
      <c r="BQ6" s="27" t="str">
        <f t="shared" ref="BQ6:BZ6" si="6">IF(BQ7="",NA(),BQ7)</f>
        <v>-</v>
      </c>
      <c r="BR6" s="27" t="str">
        <f t="shared" si="6"/>
        <v>-</v>
      </c>
      <c r="BS6" s="27" t="str">
        <f t="shared" si="6"/>
        <v>-</v>
      </c>
      <c r="BT6" s="27" t="str">
        <f t="shared" si="6"/>
        <v>-</v>
      </c>
      <c r="BU6" s="27">
        <f t="shared" si="6"/>
        <v>29.42</v>
      </c>
      <c r="BV6" s="27" t="str">
        <f t="shared" si="6"/>
        <v>-</v>
      </c>
      <c r="BW6" s="27" t="str">
        <f t="shared" si="6"/>
        <v>-</v>
      </c>
      <c r="BX6" s="27" t="str">
        <f t="shared" si="6"/>
        <v>-</v>
      </c>
      <c r="BY6" s="27" t="str">
        <f t="shared" si="6"/>
        <v>-</v>
      </c>
      <c r="BZ6" s="27">
        <f t="shared" si="6"/>
        <v>22.28</v>
      </c>
      <c r="CA6" s="23" t="str">
        <f>IF(CA7="","",IF(CA7="-","【-】","【"&amp;SUBSTITUTE(TEXT(CA7,"#,##0.00"),"-","△")&amp;"】"))</f>
        <v>【22.84】</v>
      </c>
      <c r="CB6" s="27" t="str">
        <f t="shared" ref="CB6:CK6" si="7">IF(CB7="",NA(),CB7)</f>
        <v>-</v>
      </c>
      <c r="CC6" s="27" t="str">
        <f t="shared" si="7"/>
        <v>-</v>
      </c>
      <c r="CD6" s="27" t="str">
        <f t="shared" si="7"/>
        <v>-</v>
      </c>
      <c r="CE6" s="27" t="str">
        <f t="shared" si="7"/>
        <v>-</v>
      </c>
      <c r="CF6" s="27">
        <f t="shared" si="7"/>
        <v>955.94</v>
      </c>
      <c r="CG6" s="27" t="str">
        <f t="shared" si="7"/>
        <v>-</v>
      </c>
      <c r="CH6" s="27" t="str">
        <f t="shared" si="7"/>
        <v>-</v>
      </c>
      <c r="CI6" s="27" t="str">
        <f t="shared" si="7"/>
        <v>-</v>
      </c>
      <c r="CJ6" s="27" t="str">
        <f t="shared" si="7"/>
        <v>-</v>
      </c>
      <c r="CK6" s="27">
        <f t="shared" si="7"/>
        <v>807.61</v>
      </c>
      <c r="CL6" s="23" t="str">
        <f>IF(CL7="","",IF(CL7="-","【-】","【"&amp;SUBSTITUTE(TEXT(CL7,"#,##0.00"),"-","△")&amp;"】"))</f>
        <v>【817.45】</v>
      </c>
      <c r="CM6" s="27" t="str">
        <f t="shared" ref="CM6:CV6" si="8">IF(CM7="",NA(),CM7)</f>
        <v>-</v>
      </c>
      <c r="CN6" s="27" t="str">
        <f t="shared" si="8"/>
        <v>-</v>
      </c>
      <c r="CO6" s="27" t="str">
        <f t="shared" si="8"/>
        <v>-</v>
      </c>
      <c r="CP6" s="27" t="str">
        <f t="shared" si="8"/>
        <v>-</v>
      </c>
      <c r="CQ6" s="27">
        <f t="shared" si="8"/>
        <v>42.11</v>
      </c>
      <c r="CR6" s="27" t="str">
        <f t="shared" si="8"/>
        <v>-</v>
      </c>
      <c r="CS6" s="27" t="str">
        <f t="shared" si="8"/>
        <v>-</v>
      </c>
      <c r="CT6" s="27" t="str">
        <f t="shared" si="8"/>
        <v>-</v>
      </c>
      <c r="CU6" s="27" t="str">
        <f t="shared" si="8"/>
        <v>-</v>
      </c>
      <c r="CV6" s="27">
        <f t="shared" si="8"/>
        <v>22.94</v>
      </c>
      <c r="CW6" s="23" t="str">
        <f>IF(CW7="","",IF(CW7="-","【-】","【"&amp;SUBSTITUTE(TEXT(CW7,"#,##0.00"),"-","△")&amp;"】"))</f>
        <v>【24.25】</v>
      </c>
      <c r="CX6" s="27" t="str">
        <f t="shared" ref="CX6:DG6" si="9">IF(CX7="",NA(),CX7)</f>
        <v>-</v>
      </c>
      <c r="CY6" s="27" t="str">
        <f t="shared" si="9"/>
        <v>-</v>
      </c>
      <c r="CZ6" s="27" t="str">
        <f t="shared" si="9"/>
        <v>-</v>
      </c>
      <c r="DA6" s="27" t="str">
        <f t="shared" si="9"/>
        <v>-</v>
      </c>
      <c r="DB6" s="27">
        <f t="shared" si="9"/>
        <v>100</v>
      </c>
      <c r="DC6" s="27" t="str">
        <f t="shared" si="9"/>
        <v>-</v>
      </c>
      <c r="DD6" s="27" t="str">
        <f t="shared" si="9"/>
        <v>-</v>
      </c>
      <c r="DE6" s="27" t="str">
        <f t="shared" si="9"/>
        <v>-</v>
      </c>
      <c r="DF6" s="27" t="str">
        <f t="shared" si="9"/>
        <v>-</v>
      </c>
      <c r="DG6" s="27">
        <f t="shared" si="9"/>
        <v>95.5</v>
      </c>
      <c r="DH6" s="23" t="str">
        <f>IF(DH7="","",IF(DH7="-","【-】","【"&amp;SUBSTITUTE(TEXT(DH7,"#,##0.00"),"-","△")&amp;"】"))</f>
        <v>【96.90】</v>
      </c>
      <c r="DI6" s="27" t="str">
        <f t="shared" ref="DI6:DR6" si="10">IF(DI7="",NA(),DI7)</f>
        <v>-</v>
      </c>
      <c r="DJ6" s="27" t="str">
        <f t="shared" si="10"/>
        <v>-</v>
      </c>
      <c r="DK6" s="27" t="str">
        <f t="shared" si="10"/>
        <v>-</v>
      </c>
      <c r="DL6" s="27" t="str">
        <f t="shared" si="10"/>
        <v>-</v>
      </c>
      <c r="DM6" s="27">
        <f t="shared" si="10"/>
        <v>5.64</v>
      </c>
      <c r="DN6" s="27" t="str">
        <f t="shared" si="10"/>
        <v>-</v>
      </c>
      <c r="DO6" s="27" t="str">
        <f t="shared" si="10"/>
        <v>-</v>
      </c>
      <c r="DP6" s="27" t="str">
        <f t="shared" si="10"/>
        <v>-</v>
      </c>
      <c r="DQ6" s="27" t="str">
        <f t="shared" si="10"/>
        <v>-</v>
      </c>
      <c r="DR6" s="27">
        <f t="shared" si="10"/>
        <v>30.04</v>
      </c>
      <c r="DS6" s="23" t="str">
        <f>IF(DS7="","",IF(DS7="-","【-】","【"&amp;SUBSTITUTE(TEXT(DS7,"#,##0.00"),"-","△")&amp;"】"))</f>
        <v>【34.56】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【0.00】</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3">
        <f t="shared" si="12"/>
        <v>0</v>
      </c>
      <c r="EO6" s="23" t="str">
        <f>IF(EO7="","",IF(EO7="-","【-】","【"&amp;SUBSTITUTE(TEXT(EO7,"#,##0.00"),"-","△")&amp;"】"))</f>
        <v>【0.00】</v>
      </c>
    </row>
    <row r="7" spans="1:148" s="13" customFormat="1" x14ac:dyDescent="0.2">
      <c r="A7" s="14"/>
      <c r="B7" s="20">
        <v>2024</v>
      </c>
      <c r="C7" s="20">
        <v>264075</v>
      </c>
      <c r="D7" s="20">
        <v>46</v>
      </c>
      <c r="E7" s="20">
        <v>17</v>
      </c>
      <c r="F7" s="20">
        <v>8</v>
      </c>
      <c r="G7" s="20">
        <v>0</v>
      </c>
      <c r="H7" s="20" t="s">
        <v>95</v>
      </c>
      <c r="I7" s="20" t="s">
        <v>96</v>
      </c>
      <c r="J7" s="20" t="s">
        <v>97</v>
      </c>
      <c r="K7" s="20" t="s">
        <v>98</v>
      </c>
      <c r="L7" s="20" t="s">
        <v>99</v>
      </c>
      <c r="M7" s="20" t="s">
        <v>100</v>
      </c>
      <c r="N7" s="24" t="s">
        <v>101</v>
      </c>
      <c r="O7" s="24">
        <v>99.12</v>
      </c>
      <c r="P7" s="24">
        <v>0.26</v>
      </c>
      <c r="Q7" s="24">
        <v>100</v>
      </c>
      <c r="R7" s="24">
        <v>4180</v>
      </c>
      <c r="S7" s="24">
        <v>12384</v>
      </c>
      <c r="T7" s="24">
        <v>303.08999999999997</v>
      </c>
      <c r="U7" s="24">
        <v>40.86</v>
      </c>
      <c r="V7" s="24">
        <v>32</v>
      </c>
      <c r="W7" s="24">
        <v>0.05</v>
      </c>
      <c r="X7" s="24">
        <v>640</v>
      </c>
      <c r="Y7" s="24" t="s">
        <v>101</v>
      </c>
      <c r="Z7" s="24" t="s">
        <v>101</v>
      </c>
      <c r="AA7" s="24" t="s">
        <v>101</v>
      </c>
      <c r="AB7" s="24" t="s">
        <v>101</v>
      </c>
      <c r="AC7" s="24">
        <v>102.26</v>
      </c>
      <c r="AD7" s="24" t="s">
        <v>101</v>
      </c>
      <c r="AE7" s="24" t="s">
        <v>101</v>
      </c>
      <c r="AF7" s="24" t="s">
        <v>101</v>
      </c>
      <c r="AG7" s="24" t="s">
        <v>101</v>
      </c>
      <c r="AH7" s="24">
        <v>92.31</v>
      </c>
      <c r="AI7" s="24">
        <v>94.65</v>
      </c>
      <c r="AJ7" s="24" t="s">
        <v>101</v>
      </c>
      <c r="AK7" s="24" t="s">
        <v>101</v>
      </c>
      <c r="AL7" s="24" t="s">
        <v>101</v>
      </c>
      <c r="AM7" s="24" t="s">
        <v>101</v>
      </c>
      <c r="AN7" s="24">
        <v>0</v>
      </c>
      <c r="AO7" s="24" t="s">
        <v>101</v>
      </c>
      <c r="AP7" s="24" t="s">
        <v>101</v>
      </c>
      <c r="AQ7" s="24" t="s">
        <v>101</v>
      </c>
      <c r="AR7" s="24" t="s">
        <v>101</v>
      </c>
      <c r="AS7" s="24">
        <v>796.43</v>
      </c>
      <c r="AT7" s="24">
        <v>657.67</v>
      </c>
      <c r="AU7" s="24" t="s">
        <v>101</v>
      </c>
      <c r="AV7" s="24" t="s">
        <v>101</v>
      </c>
      <c r="AW7" s="24" t="s">
        <v>101</v>
      </c>
      <c r="AX7" s="24" t="s">
        <v>101</v>
      </c>
      <c r="AY7" s="24">
        <v>307</v>
      </c>
      <c r="AZ7" s="24" t="s">
        <v>101</v>
      </c>
      <c r="BA7" s="24" t="s">
        <v>101</v>
      </c>
      <c r="BB7" s="24" t="s">
        <v>101</v>
      </c>
      <c r="BC7" s="24" t="s">
        <v>101</v>
      </c>
      <c r="BD7" s="24">
        <v>-5.05</v>
      </c>
      <c r="BE7" s="24">
        <v>134.46</v>
      </c>
      <c r="BF7" s="24" t="s">
        <v>101</v>
      </c>
      <c r="BG7" s="24" t="s">
        <v>101</v>
      </c>
      <c r="BH7" s="24" t="s">
        <v>101</v>
      </c>
      <c r="BI7" s="24" t="s">
        <v>101</v>
      </c>
      <c r="BJ7" s="24">
        <v>0</v>
      </c>
      <c r="BK7" s="24" t="s">
        <v>101</v>
      </c>
      <c r="BL7" s="24" t="s">
        <v>101</v>
      </c>
      <c r="BM7" s="24" t="s">
        <v>101</v>
      </c>
      <c r="BN7" s="24" t="s">
        <v>101</v>
      </c>
      <c r="BO7" s="24">
        <v>168.98</v>
      </c>
      <c r="BP7" s="24">
        <v>144.63</v>
      </c>
      <c r="BQ7" s="24" t="s">
        <v>101</v>
      </c>
      <c r="BR7" s="24" t="s">
        <v>101</v>
      </c>
      <c r="BS7" s="24" t="s">
        <v>101</v>
      </c>
      <c r="BT7" s="24" t="s">
        <v>101</v>
      </c>
      <c r="BU7" s="24">
        <v>29.42</v>
      </c>
      <c r="BV7" s="24" t="s">
        <v>101</v>
      </c>
      <c r="BW7" s="24" t="s">
        <v>101</v>
      </c>
      <c r="BX7" s="24" t="s">
        <v>101</v>
      </c>
      <c r="BY7" s="24" t="s">
        <v>101</v>
      </c>
      <c r="BZ7" s="24">
        <v>22.28</v>
      </c>
      <c r="CA7" s="24">
        <v>22.84</v>
      </c>
      <c r="CB7" s="24" t="s">
        <v>101</v>
      </c>
      <c r="CC7" s="24" t="s">
        <v>101</v>
      </c>
      <c r="CD7" s="24" t="s">
        <v>101</v>
      </c>
      <c r="CE7" s="24" t="s">
        <v>101</v>
      </c>
      <c r="CF7" s="24">
        <v>955.94</v>
      </c>
      <c r="CG7" s="24" t="s">
        <v>101</v>
      </c>
      <c r="CH7" s="24" t="s">
        <v>101</v>
      </c>
      <c r="CI7" s="24" t="s">
        <v>101</v>
      </c>
      <c r="CJ7" s="24" t="s">
        <v>101</v>
      </c>
      <c r="CK7" s="24">
        <v>807.61</v>
      </c>
      <c r="CL7" s="24">
        <v>817.45</v>
      </c>
      <c r="CM7" s="24" t="s">
        <v>101</v>
      </c>
      <c r="CN7" s="24" t="s">
        <v>101</v>
      </c>
      <c r="CO7" s="24" t="s">
        <v>101</v>
      </c>
      <c r="CP7" s="24" t="s">
        <v>101</v>
      </c>
      <c r="CQ7" s="24">
        <v>42.11</v>
      </c>
      <c r="CR7" s="24" t="s">
        <v>101</v>
      </c>
      <c r="CS7" s="24" t="s">
        <v>101</v>
      </c>
      <c r="CT7" s="24" t="s">
        <v>101</v>
      </c>
      <c r="CU7" s="24" t="s">
        <v>101</v>
      </c>
      <c r="CV7" s="24">
        <v>22.94</v>
      </c>
      <c r="CW7" s="24">
        <v>24.25</v>
      </c>
      <c r="CX7" s="24" t="s">
        <v>101</v>
      </c>
      <c r="CY7" s="24" t="s">
        <v>101</v>
      </c>
      <c r="CZ7" s="24" t="s">
        <v>101</v>
      </c>
      <c r="DA7" s="24" t="s">
        <v>101</v>
      </c>
      <c r="DB7" s="24">
        <v>100</v>
      </c>
      <c r="DC7" s="24" t="s">
        <v>101</v>
      </c>
      <c r="DD7" s="24" t="s">
        <v>101</v>
      </c>
      <c r="DE7" s="24" t="s">
        <v>101</v>
      </c>
      <c r="DF7" s="24" t="s">
        <v>101</v>
      </c>
      <c r="DG7" s="24">
        <v>95.5</v>
      </c>
      <c r="DH7" s="24">
        <v>96.9</v>
      </c>
      <c r="DI7" s="24" t="s">
        <v>101</v>
      </c>
      <c r="DJ7" s="24" t="s">
        <v>101</v>
      </c>
      <c r="DK7" s="24" t="s">
        <v>101</v>
      </c>
      <c r="DL7" s="24" t="s">
        <v>101</v>
      </c>
      <c r="DM7" s="24">
        <v>5.64</v>
      </c>
      <c r="DN7" s="24" t="s">
        <v>101</v>
      </c>
      <c r="DO7" s="24" t="s">
        <v>101</v>
      </c>
      <c r="DP7" s="24" t="s">
        <v>101</v>
      </c>
      <c r="DQ7" s="24" t="s">
        <v>101</v>
      </c>
      <c r="DR7" s="24">
        <v>30.04</v>
      </c>
      <c r="DS7" s="24">
        <v>34.56</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桑原　成史朗</cp:lastModifiedBy>
  <dcterms:created xsi:type="dcterms:W3CDTF">2025-12-23T06:27:40Z</dcterms:created>
  <dcterms:modified xsi:type="dcterms:W3CDTF">2026-02-16T08:31:52Z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2026-02-16T07:35:30Z</vt:filetime>
  </property>
</Properties>
</file>