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Ns/d+j5v9mTuoAQoGlhbXYkDLGngXZY11jFKslOVxbqafzlFWFibDDhH2MmW6cDaL7pKfqFzGkQt2Yn+PUGSw==" workbookSaltValue="lwe7L+qU8ZaRBRZTumu5c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<sst xmlns="http://schemas.openxmlformats.org/spreadsheetml/2006/main" xmlns:r="http://schemas.openxmlformats.org/officeDocument/2006/relationships" count="114" uniqueCount="114">
  <si>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</si>
  <si>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</si>
  <si>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</si>
  <si>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</si>
  <si>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</si>
  <si>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</si>
  <si>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</si>
  <si>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</si>
  <si>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</si>
  <si>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</si>
  <si>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</si>
  <si>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</si>
  <si>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</si>
  <si>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</si>
  <si>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</si>
  <si>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</si>
  <si>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</si>
  <si>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</si>
  <si>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</si>
  <si>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</si>
  <si>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</si>
  <si>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</si>
  <si>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</si>
  <si>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</si>
  <si>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</si>
  <si>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</si>
  <si>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①平成以降に整備した有形固定資産が多いため、類似団体、全国平均と比較すると低い数値となっている。
②③最も早い供用開始から31年が過ぎたところであるため耐用年数を経過しておらず、現時点では管渠の更新・老朽化対策は必要ないが、今後発生する管渠老朽化に備え対策を検討する必要がある。</t>
  </si>
  <si>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</si>
  <si>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</si>
  <si>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</si>
  <si>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</si>
  <si>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</si>
  <si>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</si>
  <si>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</si>
  <si>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</si>
  <si>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</si>
  <si>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</si>
  <si>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</si>
  <si>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</si>
  <si>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</si>
  <si>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</si>
  <si>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</si>
  <si>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</si>
  <si>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</si>
  <si>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</si>
  <si>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</si>
  <si>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</si>
  <si>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</si>
  <si>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</si>
  <si>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</si>
  <si>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</si>
  <si>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</si>
  <si>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</si>
  <si>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</si>
  <si>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</si>
  <si>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</si>
  <si>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</si>
  <si>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</si>
  <si>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</si>
  <si>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</si>
  <si>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</si>
  <si>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</si>
  <si>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</si>
  <si>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</si>
  <si>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</si>
  <si>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</si>
  <si>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</si>
  <si>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</si>
  <si>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</si>
  <si>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</si>
  <si>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</si>
  <si>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</si>
  <si>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</si>
  <si>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</si>
  <si>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</si>
  <si>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</si>
  <si>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</si>
  <si>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</si>
  <si>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</si>
  <si>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</si>
  <si>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</si>
  <si>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</si>
  <si>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</si>
  <si>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</si>
  <si>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</si>
  <si>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</si>
  <si>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</si>
  <si>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</si>
  <si>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</si>
  <si>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</si>
  <si>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</si>
  <si>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</si>
  <si>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</si>
  <si>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</si>
  <si>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</si>
  <si>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</si>
  <si>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</si>
  <si>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</si>
  <si>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法適用</t>
  </si>
  <si>
    <t>下水道事業</t>
  </si>
  <si>
    <t>D1</t>
  </si>
  <si>
    <t>自治体職員</t>
  </si>
  <si>
    <t>-</t>
  </si>
  <si>
    <t>Ｎ－４年度</t>
    <rPh sb="3" eb="5">
      <t>ネンド</t>
    </rPh>
    <phoneticPr fontId="1"/>
  </si>
  <si>
    <t>Ｎ－３年度</t>
    <rPh sb="3" eb="5">
      <t>ネンド</t>
    </rPh>
    <phoneticPr fontId="1"/>
  </si>
  <si>
    <t>①類似団体、全国平均と比較して低い比率ではあるが、100％は超過しており、経常収益でかろうじて賄えている状況である。しかしながら、一般会計からの繰入金に依存している比重が多いことから、今後の施設等更新には財源確保が困難な状況である。より多くの経費削減等に取り組む必要がある。
②令和6年度は法適用初年度であり、特別損失を計上したことで、欠損金が発生している。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⑤使用料が高いが、全国平均及び類似団体平均よりも回収率は低い。年々増加している汚水処理費を使用料で賄えておらず、一般会計からの繰入金で補っている。
⑥有収水量は少し減少し、汚水処理費については増加したため前年度よりも増加した。全国平均を上回っており、今後も維持管理費の削減や有収水量の増加を見通した取組みが必要となってくる。
⑦水洗化率が92.88%であるにもかかわらず、施設利用率が28.76%と低くなっている。これは、計画の時点より人口が減少していることが一因と考えられる。
⑧全国平均及び類似団体平均より水洗化率は高くなっている。今後も未接続家庭への啓発活動に取り組む必要がある。</t>
    <rPh sb="1" eb="3">
      <t>ルイジ</t>
    </rPh>
    <rPh sb="3" eb="5">
      <t>ダンタイ</t>
    </rPh>
    <rPh sb="6" eb="8">
      <t>ゼンコク</t>
    </rPh>
    <rPh sb="8" eb="10">
      <t>ヘイキン</t>
    </rPh>
    <rPh sb="11" eb="13">
      <t>ヒカク</t>
    </rPh>
    <rPh sb="15" eb="16">
      <t>ヒク</t>
    </rPh>
    <rPh sb="17" eb="19">
      <t>ヒリツ</t>
    </rPh>
    <rPh sb="30" eb="32">
      <t>チョウカ</t>
    </rPh>
    <rPh sb="37" eb="39">
      <t>ケイジョウ</t>
    </rPh>
    <rPh sb="39" eb="41">
      <t>シュウエキ</t>
    </rPh>
    <rPh sb="47" eb="48">
      <t>マカナ</t>
    </rPh>
    <rPh sb="52" eb="54">
      <t>ジョウキョウ</t>
    </rPh>
    <rPh sb="65" eb="67">
      <t>イッパン</t>
    </rPh>
    <rPh sb="67" eb="69">
      <t>カイケイ</t>
    </rPh>
    <rPh sb="72" eb="75">
      <t>クリイレキン</t>
    </rPh>
    <rPh sb="76" eb="78">
      <t>イゾン</t>
    </rPh>
    <rPh sb="82" eb="84">
      <t>ヒジュウ</t>
    </rPh>
    <rPh sb="85" eb="86">
      <t>オオ</t>
    </rPh>
    <rPh sb="92" eb="94">
      <t>コンゴ</t>
    </rPh>
    <rPh sb="95" eb="97">
      <t>シセツ</t>
    </rPh>
    <rPh sb="97" eb="98">
      <t>トウ</t>
    </rPh>
    <rPh sb="98" eb="100">
      <t>コウシン</t>
    </rPh>
    <rPh sb="102" eb="104">
      <t>ザイゲン</t>
    </rPh>
    <rPh sb="104" eb="106">
      <t>カクホ</t>
    </rPh>
    <rPh sb="107" eb="109">
      <t>コンナン</t>
    </rPh>
    <rPh sb="110" eb="112">
      <t>ジョウキョウ</t>
    </rPh>
    <rPh sb="118" eb="119">
      <t>オオ</t>
    </rPh>
    <rPh sb="139" eb="141">
      <t>レイワ</t>
    </rPh>
    <rPh sb="142" eb="144">
      <t>ネンド</t>
    </rPh>
    <rPh sb="145" eb="146">
      <t>ホウ</t>
    </rPh>
    <rPh sb="146" eb="148">
      <t>テキヨウ</t>
    </rPh>
    <rPh sb="148" eb="151">
      <t>ショネンド</t>
    </rPh>
    <rPh sb="155" eb="157">
      <t>トクベツ</t>
    </rPh>
    <rPh sb="157" eb="159">
      <t>ソンシツ</t>
    </rPh>
    <rPh sb="160" eb="162">
      <t>ケイジョウ</t>
    </rPh>
    <rPh sb="168" eb="171">
      <t>ケッソンキン</t>
    </rPh>
    <rPh sb="172" eb="174">
      <t>ハッセイ</t>
    </rPh>
    <rPh sb="181" eb="182">
      <t>ホウ</t>
    </rPh>
    <rPh sb="182" eb="184">
      <t>テキヨウ</t>
    </rPh>
    <rPh sb="184" eb="187">
      <t>ショネンド</t>
    </rPh>
    <rPh sb="191" eb="193">
      <t>ヨキン</t>
    </rPh>
    <rPh sb="193" eb="195">
      <t>ゲンキン</t>
    </rPh>
    <rPh sb="196" eb="197">
      <t>オオ</t>
    </rPh>
    <rPh sb="198" eb="200">
      <t>ホユウ</t>
    </rPh>
    <rPh sb="210" eb="212">
      <t>コンゴ</t>
    </rPh>
    <rPh sb="213" eb="215">
      <t>スイイ</t>
    </rPh>
    <rPh sb="216" eb="218">
      <t>ミマモ</t>
    </rPh>
    <rPh sb="219" eb="221">
      <t>ヒツヨウ</t>
    </rPh>
    <rPh sb="313" eb="314">
      <t>ヒク</t>
    </rPh>
    <rPh sb="316" eb="318">
      <t>ネンネン</t>
    </rPh>
    <rPh sb="318" eb="320">
      <t>ゾウカ</t>
    </rPh>
    <rPh sb="324" eb="326">
      <t>オスイ</t>
    </rPh>
    <rPh sb="326" eb="328">
      <t>ショリ</t>
    </rPh>
    <rPh sb="328" eb="329">
      <t>ヒ</t>
    </rPh>
    <rPh sb="381" eb="383">
      <t>ゾウカ</t>
    </rPh>
    <rPh sb="393" eb="395">
      <t>ゾウカ</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</si>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</sst>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33.86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58.58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381.42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0"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13</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27</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40"/>
      <c r="BN9" s="49"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64.239999999999995</v>
      </c>
      <c r="J10" s="7"/>
      <c r="K10" s="7"/>
      <c r="L10" s="7"/>
      <c r="M10" s="7"/>
      <c r="N10" s="7"/>
      <c r="O10" s="7"/>
      <c r="P10" s="7">
        <f>データ!P6</f>
        <v>31.97</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3917</v>
      </c>
      <c r="AM10" s="21"/>
      <c r="AN10" s="21"/>
      <c r="AO10" s="21"/>
      <c r="AP10" s="21"/>
      <c r="AQ10" s="21"/>
      <c r="AR10" s="21"/>
      <c r="AS10" s="21"/>
      <c r="AT10" s="7">
        <f>データ!W6</f>
        <v>2.44</v>
      </c>
      <c r="AU10" s="7"/>
      <c r="AV10" s="7"/>
      <c r="AW10" s="7"/>
      <c r="AX10" s="7"/>
      <c r="AY10" s="7"/>
      <c r="AZ10" s="7"/>
      <c r="BA10" s="7"/>
      <c r="BB10" s="7">
        <f>データ!X6</f>
        <v>1605.33</v>
      </c>
      <c r="BC10" s="7"/>
      <c r="BD10" s="7"/>
      <c r="BE10" s="7"/>
      <c r="BF10" s="7"/>
      <c r="BG10" s="7"/>
      <c r="BH10" s="7"/>
      <c r="BI10" s="7"/>
      <c r="BJ10" s="2"/>
      <c r="BK10" s="2"/>
      <c r="BL10" s="29" t="s">
        <v>39</v>
      </c>
      <c r="BM10" s="41"/>
      <c r="BN10" s="50" t="s">
        <v>41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105</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26</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44</v>
      </c>
      <c r="I84" s="12" t="s">
        <v>8</v>
      </c>
      <c r="J84" s="12" t="s">
        <v>52</v>
      </c>
      <c r="K84" s="12" t="s">
        <v>53</v>
      </c>
      <c r="L84" s="12" t="s">
        <v>34</v>
      </c>
      <c r="M84" s="12" t="s">
        <v>37</v>
      </c>
      <c r="N84" s="12" t="s">
        <v>55</v>
      </c>
      <c r="O84" s="12" t="s">
        <v>57</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RQSeD7b7f8bnpn2j6xBiwzB+zUQOzl+qn0Twz2pEWpiT0g73LVjWlf4ibjD16XIoyGUBsCBxD/uYg2HXrCpug==" saltValue="8pAyzTxEYedmEIWHur1yR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59</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33</v>
      </c>
      <c r="C3" s="64" t="s">
        <v>61</v>
      </c>
      <c r="D3" s="64" t="s">
        <v>40</v>
      </c>
      <c r="E3" s="64" t="s">
        <v>4</v>
      </c>
      <c r="F3" s="64" t="s">
        <v>3</v>
      </c>
      <c r="G3" s="64" t="s">
        <v>25</v>
      </c>
      <c r="H3" s="70" t="s">
        <v>62</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63</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65</v>
      </c>
      <c r="BG4" s="82"/>
      <c r="BH4" s="82"/>
      <c r="BI4" s="82"/>
      <c r="BJ4" s="82"/>
      <c r="BK4" s="82"/>
      <c r="BL4" s="82"/>
      <c r="BM4" s="82"/>
      <c r="BN4" s="82"/>
      <c r="BO4" s="82"/>
      <c r="BP4" s="82"/>
      <c r="BQ4" s="82" t="s">
        <v>15</v>
      </c>
      <c r="BR4" s="82"/>
      <c r="BS4" s="82"/>
      <c r="BT4" s="82"/>
      <c r="BU4" s="82"/>
      <c r="BV4" s="82"/>
      <c r="BW4" s="82"/>
      <c r="BX4" s="82"/>
      <c r="BY4" s="82"/>
      <c r="BZ4" s="82"/>
      <c r="CA4" s="82"/>
      <c r="CB4" s="82" t="s">
        <v>64</v>
      </c>
      <c r="CC4" s="82"/>
      <c r="CD4" s="82"/>
      <c r="CE4" s="82"/>
      <c r="CF4" s="82"/>
      <c r="CG4" s="82"/>
      <c r="CH4" s="82"/>
      <c r="CI4" s="82"/>
      <c r="CJ4" s="82"/>
      <c r="CK4" s="82"/>
      <c r="CL4" s="82"/>
      <c r="CM4" s="82" t="s">
        <v>1</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8">
      <c r="A5" s="62" t="s">
        <v>70</v>
      </c>
      <c r="B5" s="66"/>
      <c r="C5" s="66"/>
      <c r="D5" s="66"/>
      <c r="E5" s="66"/>
      <c r="F5" s="66"/>
      <c r="G5" s="66"/>
      <c r="H5" s="72" t="s">
        <v>60</v>
      </c>
      <c r="I5" s="72" t="s">
        <v>71</v>
      </c>
      <c r="J5" s="72" t="s">
        <v>72</v>
      </c>
      <c r="K5" s="72" t="s">
        <v>73</v>
      </c>
      <c r="L5" s="72" t="s">
        <v>74</v>
      </c>
      <c r="M5" s="72" t="s">
        <v>5</v>
      </c>
      <c r="N5" s="72" t="s">
        <v>75</v>
      </c>
      <c r="O5" s="72" t="s">
        <v>76</v>
      </c>
      <c r="P5" s="72" t="s">
        <v>77</v>
      </c>
      <c r="Q5" s="72" t="s">
        <v>78</v>
      </c>
      <c r="R5" s="72" t="s">
        <v>79</v>
      </c>
      <c r="S5" s="72" t="s">
        <v>80</v>
      </c>
      <c r="T5" s="72" t="s">
        <v>81</v>
      </c>
      <c r="U5" s="72" t="s">
        <v>0</v>
      </c>
      <c r="V5" s="72" t="s">
        <v>82</v>
      </c>
      <c r="W5" s="72" t="s">
        <v>83</v>
      </c>
      <c r="X5" s="72" t="s">
        <v>84</v>
      </c>
      <c r="Y5" s="72" t="s">
        <v>85</v>
      </c>
      <c r="Z5" s="72" t="s">
        <v>86</v>
      </c>
      <c r="AA5" s="72" t="s">
        <v>87</v>
      </c>
      <c r="AB5" s="72" t="s">
        <v>88</v>
      </c>
      <c r="AC5" s="72" t="s">
        <v>89</v>
      </c>
      <c r="AD5" s="72" t="s">
        <v>91</v>
      </c>
      <c r="AE5" s="72" t="s">
        <v>92</v>
      </c>
      <c r="AF5" s="72" t="s">
        <v>93</v>
      </c>
      <c r="AG5" s="72" t="s">
        <v>94</v>
      </c>
      <c r="AH5" s="72" t="s">
        <v>95</v>
      </c>
      <c r="AI5" s="72" t="s">
        <v>47</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264075</v>
      </c>
      <c r="D6" s="67">
        <f t="shared" si="1"/>
        <v>46</v>
      </c>
      <c r="E6" s="67">
        <f t="shared" si="1"/>
        <v>17</v>
      </c>
      <c r="F6" s="67">
        <f t="shared" si="1"/>
        <v>4</v>
      </c>
      <c r="G6" s="67">
        <f t="shared" si="1"/>
        <v>0</v>
      </c>
      <c r="H6" s="67" t="str">
        <f t="shared" si="1"/>
        <v>京都府　京丹波町</v>
      </c>
      <c r="I6" s="67" t="str">
        <f t="shared" si="1"/>
        <v>法適用</v>
      </c>
      <c r="J6" s="67" t="str">
        <f t="shared" si="1"/>
        <v>下水道事業</v>
      </c>
      <c r="K6" s="67" t="str">
        <f t="shared" si="1"/>
        <v>特定環境保全公共下水道</v>
      </c>
      <c r="L6" s="67" t="str">
        <f t="shared" si="1"/>
        <v>D1</v>
      </c>
      <c r="M6" s="67" t="str">
        <f t="shared" si="1"/>
        <v>自治体職員</v>
      </c>
      <c r="N6" s="75" t="str">
        <f t="shared" si="1"/>
        <v>-</v>
      </c>
      <c r="O6" s="75">
        <f t="shared" si="1"/>
        <v>64.239999999999995</v>
      </c>
      <c r="P6" s="75">
        <f t="shared" si="1"/>
        <v>31.97</v>
      </c>
      <c r="Q6" s="75">
        <f t="shared" si="1"/>
        <v>100</v>
      </c>
      <c r="R6" s="75">
        <f t="shared" si="1"/>
        <v>4180</v>
      </c>
      <c r="S6" s="75">
        <f t="shared" si="1"/>
        <v>12384</v>
      </c>
      <c r="T6" s="75">
        <f t="shared" si="1"/>
        <v>303.08999999999997</v>
      </c>
      <c r="U6" s="75">
        <f t="shared" si="1"/>
        <v>40.86</v>
      </c>
      <c r="V6" s="75">
        <f t="shared" si="1"/>
        <v>3917</v>
      </c>
      <c r="W6" s="75">
        <f t="shared" si="1"/>
        <v>2.44</v>
      </c>
      <c r="X6" s="75">
        <f t="shared" si="1"/>
        <v>1605.33</v>
      </c>
      <c r="Y6" s="83" t="str">
        <f t="shared" ref="Y6:AH6" si="2">IF(Y7="",NA(),Y7)</f>
        <v>-</v>
      </c>
      <c r="Z6" s="83" t="str">
        <f t="shared" si="2"/>
        <v>-</v>
      </c>
      <c r="AA6" s="83" t="str">
        <f t="shared" si="2"/>
        <v>-</v>
      </c>
      <c r="AB6" s="83" t="str">
        <f t="shared" si="2"/>
        <v>-</v>
      </c>
      <c r="AC6" s="83">
        <f t="shared" si="2"/>
        <v>100.47</v>
      </c>
      <c r="AD6" s="83" t="str">
        <f t="shared" si="2"/>
        <v>-</v>
      </c>
      <c r="AE6" s="83" t="str">
        <f t="shared" si="2"/>
        <v>-</v>
      </c>
      <c r="AF6" s="83" t="str">
        <f t="shared" si="2"/>
        <v>-</v>
      </c>
      <c r="AG6" s="83" t="str">
        <f t="shared" si="2"/>
        <v>-</v>
      </c>
      <c r="AH6" s="83">
        <f t="shared" si="2"/>
        <v>103.79</v>
      </c>
      <c r="AI6" s="75" t="str">
        <f>IF(AI7="","",IF(AI7="-","【-】","【"&amp;SUBSTITUTE(TEXT(AI7,"#,##0.00"),"-","△")&amp;"】"))</f>
        <v>【105.07】</v>
      </c>
      <c r="AJ6" s="83" t="str">
        <f t="shared" ref="AJ6:AS6" si="3">IF(AJ7="",NA(),AJ7)</f>
        <v>-</v>
      </c>
      <c r="AK6" s="83" t="str">
        <f t="shared" si="3"/>
        <v>-</v>
      </c>
      <c r="AL6" s="83" t="str">
        <f t="shared" si="3"/>
        <v>-</v>
      </c>
      <c r="AM6" s="83" t="str">
        <f t="shared" si="3"/>
        <v>-</v>
      </c>
      <c r="AN6" s="83">
        <f t="shared" si="3"/>
        <v>6.56</v>
      </c>
      <c r="AO6" s="83" t="str">
        <f t="shared" si="3"/>
        <v>-</v>
      </c>
      <c r="AP6" s="83" t="str">
        <f t="shared" si="3"/>
        <v>-</v>
      </c>
      <c r="AQ6" s="83" t="str">
        <f t="shared" si="3"/>
        <v>-</v>
      </c>
      <c r="AR6" s="83" t="str">
        <f t="shared" si="3"/>
        <v>-</v>
      </c>
      <c r="AS6" s="83">
        <f t="shared" si="3"/>
        <v>53.87</v>
      </c>
      <c r="AT6" s="75" t="str">
        <f>IF(AT7="","",IF(AT7="-","【-】","【"&amp;SUBSTITUTE(TEXT(AT7,"#,##0.00"),"-","△")&amp;"】"))</f>
        <v>【63.54】</v>
      </c>
      <c r="AU6" s="83" t="str">
        <f t="shared" ref="AU6:BD6" si="4">IF(AU7="",NA(),AU7)</f>
        <v>-</v>
      </c>
      <c r="AV6" s="83" t="str">
        <f t="shared" si="4"/>
        <v>-</v>
      </c>
      <c r="AW6" s="83" t="str">
        <f t="shared" si="4"/>
        <v>-</v>
      </c>
      <c r="AX6" s="83" t="str">
        <f t="shared" si="4"/>
        <v>-</v>
      </c>
      <c r="AY6" s="83">
        <f t="shared" si="4"/>
        <v>33.86</v>
      </c>
      <c r="AZ6" s="83" t="str">
        <f t="shared" si="4"/>
        <v>-</v>
      </c>
      <c r="BA6" s="83" t="str">
        <f t="shared" si="4"/>
        <v>-</v>
      </c>
      <c r="BB6" s="83" t="str">
        <f t="shared" si="4"/>
        <v>-</v>
      </c>
      <c r="BC6" s="83" t="str">
        <f t="shared" si="4"/>
        <v>-</v>
      </c>
      <c r="BD6" s="83">
        <f t="shared" si="4"/>
        <v>46.37</v>
      </c>
      <c r="BE6" s="75" t="str">
        <f>IF(BE7="","",IF(BE7="-","【-】","【"&amp;SUBSTITUTE(TEXT(BE7,"#,##0.00"),"-","△")&amp;"】"))</f>
        <v>【50.90】</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1062.58</v>
      </c>
      <c r="BP6" s="75" t="str">
        <f>IF(BP7="","",IF(BP7="-","【-】","【"&amp;SUBSTITUTE(TEXT(BP7,"#,##0.00"),"-","△")&amp;"】"))</f>
        <v>【1,099.15】</v>
      </c>
      <c r="BQ6" s="83" t="str">
        <f t="shared" ref="BQ6:BZ6" si="6">IF(BQ7="",NA(),BQ7)</f>
        <v>-</v>
      </c>
      <c r="BR6" s="83" t="str">
        <f t="shared" si="6"/>
        <v>-</v>
      </c>
      <c r="BS6" s="83" t="str">
        <f t="shared" si="6"/>
        <v>-</v>
      </c>
      <c r="BT6" s="83" t="str">
        <f t="shared" si="6"/>
        <v>-</v>
      </c>
      <c r="BU6" s="83">
        <f t="shared" si="6"/>
        <v>58.58</v>
      </c>
      <c r="BV6" s="83" t="str">
        <f t="shared" si="6"/>
        <v>-</v>
      </c>
      <c r="BW6" s="83" t="str">
        <f t="shared" si="6"/>
        <v>-</v>
      </c>
      <c r="BX6" s="83" t="str">
        <f t="shared" si="6"/>
        <v>-</v>
      </c>
      <c r="BY6" s="83" t="str">
        <f t="shared" si="6"/>
        <v>-</v>
      </c>
      <c r="BZ6" s="83">
        <f t="shared" si="6"/>
        <v>80.36</v>
      </c>
      <c r="CA6" s="75" t="str">
        <f>IF(CA7="","",IF(CA7="-","【-】","【"&amp;SUBSTITUTE(TEXT(CA7,"#,##0.00"),"-","△")&amp;"】"))</f>
        <v>【72.92】</v>
      </c>
      <c r="CB6" s="83" t="str">
        <f t="shared" ref="CB6:CK6" si="7">IF(CB7="",NA(),CB7)</f>
        <v>-</v>
      </c>
      <c r="CC6" s="83" t="str">
        <f t="shared" si="7"/>
        <v>-</v>
      </c>
      <c r="CD6" s="83" t="str">
        <f t="shared" si="7"/>
        <v>-</v>
      </c>
      <c r="CE6" s="83" t="str">
        <f t="shared" si="7"/>
        <v>-</v>
      </c>
      <c r="CF6" s="83">
        <f t="shared" si="7"/>
        <v>381.42</v>
      </c>
      <c r="CG6" s="83" t="str">
        <f t="shared" si="7"/>
        <v>-</v>
      </c>
      <c r="CH6" s="83" t="str">
        <f t="shared" si="7"/>
        <v>-</v>
      </c>
      <c r="CI6" s="83" t="str">
        <f t="shared" si="7"/>
        <v>-</v>
      </c>
      <c r="CJ6" s="83" t="str">
        <f t="shared" si="7"/>
        <v>-</v>
      </c>
      <c r="CK6" s="83">
        <f t="shared" si="7"/>
        <v>201.33</v>
      </c>
      <c r="CL6" s="75" t="str">
        <f>IF(CL7="","",IF(CL7="-","【-】","【"&amp;SUBSTITUTE(TEXT(CL7,"#,##0.00"),"-","△")&amp;"】"))</f>
        <v>【225.78】</v>
      </c>
      <c r="CM6" s="83" t="str">
        <f t="shared" ref="CM6:CV6" si="8">IF(CM7="",NA(),CM7)</f>
        <v>-</v>
      </c>
      <c r="CN6" s="83" t="str">
        <f t="shared" si="8"/>
        <v>-</v>
      </c>
      <c r="CO6" s="83" t="str">
        <f t="shared" si="8"/>
        <v>-</v>
      </c>
      <c r="CP6" s="83" t="str">
        <f t="shared" si="8"/>
        <v>-</v>
      </c>
      <c r="CQ6" s="83">
        <f t="shared" si="8"/>
        <v>28.76</v>
      </c>
      <c r="CR6" s="83" t="str">
        <f t="shared" si="8"/>
        <v>-</v>
      </c>
      <c r="CS6" s="83" t="str">
        <f t="shared" si="8"/>
        <v>-</v>
      </c>
      <c r="CT6" s="83" t="str">
        <f t="shared" si="8"/>
        <v>-</v>
      </c>
      <c r="CU6" s="83" t="str">
        <f t="shared" si="8"/>
        <v>-</v>
      </c>
      <c r="CV6" s="83">
        <f t="shared" si="8"/>
        <v>44.79</v>
      </c>
      <c r="CW6" s="75" t="str">
        <f>IF(CW7="","",IF(CW7="-","【-】","【"&amp;SUBSTITUTE(TEXT(CW7,"#,##0.00"),"-","△")&amp;"】"))</f>
        <v>【43.17】</v>
      </c>
      <c r="CX6" s="83" t="str">
        <f t="shared" ref="CX6:DG6" si="9">IF(CX7="",NA(),CX7)</f>
        <v>-</v>
      </c>
      <c r="CY6" s="83" t="str">
        <f t="shared" si="9"/>
        <v>-</v>
      </c>
      <c r="CZ6" s="83" t="str">
        <f t="shared" si="9"/>
        <v>-</v>
      </c>
      <c r="DA6" s="83" t="str">
        <f t="shared" si="9"/>
        <v>-</v>
      </c>
      <c r="DB6" s="83">
        <f t="shared" si="9"/>
        <v>92.88</v>
      </c>
      <c r="DC6" s="83" t="str">
        <f t="shared" si="9"/>
        <v>-</v>
      </c>
      <c r="DD6" s="83" t="str">
        <f t="shared" si="9"/>
        <v>-</v>
      </c>
      <c r="DE6" s="83" t="str">
        <f t="shared" si="9"/>
        <v>-</v>
      </c>
      <c r="DF6" s="83" t="str">
        <f t="shared" si="9"/>
        <v>-</v>
      </c>
      <c r="DG6" s="83">
        <f t="shared" si="9"/>
        <v>88.68</v>
      </c>
      <c r="DH6" s="75" t="str">
        <f>IF(DH7="","",IF(DH7="-","【-】","【"&amp;SUBSTITUTE(TEXT(DH7,"#,##0.00"),"-","△")&amp;"】"))</f>
        <v>【86.31】</v>
      </c>
      <c r="DI6" s="83" t="str">
        <f t="shared" ref="DI6:DR6" si="10">IF(DI7="",NA(),DI7)</f>
        <v>-</v>
      </c>
      <c r="DJ6" s="83" t="str">
        <f t="shared" si="10"/>
        <v>-</v>
      </c>
      <c r="DK6" s="83" t="str">
        <f t="shared" si="10"/>
        <v>-</v>
      </c>
      <c r="DL6" s="83" t="str">
        <f t="shared" si="10"/>
        <v>-</v>
      </c>
      <c r="DM6" s="83">
        <f t="shared" si="10"/>
        <v>5.09</v>
      </c>
      <c r="DN6" s="83" t="str">
        <f t="shared" si="10"/>
        <v>-</v>
      </c>
      <c r="DO6" s="83" t="str">
        <f t="shared" si="10"/>
        <v>-</v>
      </c>
      <c r="DP6" s="83" t="str">
        <f t="shared" si="10"/>
        <v>-</v>
      </c>
      <c r="DQ6" s="83" t="str">
        <f t="shared" si="10"/>
        <v>-</v>
      </c>
      <c r="DR6" s="83">
        <f t="shared" si="10"/>
        <v>34.590000000000003</v>
      </c>
      <c r="DS6" s="75" t="str">
        <f>IF(DS7="","",IF(DS7="-","【-】","【"&amp;SUBSTITUTE(TEXT(DS7,"#,##0.00"),"-","△")&amp;"】"))</f>
        <v>【30.82】</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83">
        <f t="shared" si="11"/>
        <v>0.1</v>
      </c>
      <c r="ED6" s="75" t="str">
        <f>IF(ED7="","",IF(ED7="-","【-】","【"&amp;SUBSTITUTE(TEXT(ED7,"#,##0.00"),"-","△")&amp;"】"))</f>
        <v>【0.06】</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0.27</v>
      </c>
      <c r="EO6" s="75" t="str">
        <f>IF(EO7="","",IF(EO7="-","【-】","【"&amp;SUBSTITUTE(TEXT(EO7,"#,##0.00"),"-","△")&amp;"】"))</f>
        <v>【0.15】</v>
      </c>
    </row>
    <row r="7" spans="1:148" s="61" customFormat="1">
      <c r="A7" s="62"/>
      <c r="B7" s="68">
        <v>2024</v>
      </c>
      <c r="C7" s="68">
        <v>264075</v>
      </c>
      <c r="D7" s="68">
        <v>46</v>
      </c>
      <c r="E7" s="68">
        <v>17</v>
      </c>
      <c r="F7" s="68">
        <v>4</v>
      </c>
      <c r="G7" s="68">
        <v>0</v>
      </c>
      <c r="H7" s="68" t="s">
        <v>97</v>
      </c>
      <c r="I7" s="68" t="s">
        <v>98</v>
      </c>
      <c r="J7" s="68" t="s">
        <v>99</v>
      </c>
      <c r="K7" s="68" t="s">
        <v>12</v>
      </c>
      <c r="L7" s="68" t="s">
        <v>100</v>
      </c>
      <c r="M7" s="68" t="s">
        <v>101</v>
      </c>
      <c r="N7" s="76" t="s">
        <v>102</v>
      </c>
      <c r="O7" s="76">
        <v>64.239999999999995</v>
      </c>
      <c r="P7" s="76">
        <v>31.97</v>
      </c>
      <c r="Q7" s="76">
        <v>100</v>
      </c>
      <c r="R7" s="76">
        <v>4180</v>
      </c>
      <c r="S7" s="76">
        <v>12384</v>
      </c>
      <c r="T7" s="76">
        <v>303.08999999999997</v>
      </c>
      <c r="U7" s="76">
        <v>40.86</v>
      </c>
      <c r="V7" s="76">
        <v>3917</v>
      </c>
      <c r="W7" s="76">
        <v>2.44</v>
      </c>
      <c r="X7" s="76">
        <v>1605.33</v>
      </c>
      <c r="Y7" s="76" t="s">
        <v>102</v>
      </c>
      <c r="Z7" s="76" t="s">
        <v>102</v>
      </c>
      <c r="AA7" s="76" t="s">
        <v>102</v>
      </c>
      <c r="AB7" s="76" t="s">
        <v>102</v>
      </c>
      <c r="AC7" s="76">
        <v>100.47</v>
      </c>
      <c r="AD7" s="76" t="s">
        <v>102</v>
      </c>
      <c r="AE7" s="76" t="s">
        <v>102</v>
      </c>
      <c r="AF7" s="76" t="s">
        <v>102</v>
      </c>
      <c r="AG7" s="76" t="s">
        <v>102</v>
      </c>
      <c r="AH7" s="76">
        <v>103.79</v>
      </c>
      <c r="AI7" s="76">
        <v>105.07</v>
      </c>
      <c r="AJ7" s="76" t="s">
        <v>102</v>
      </c>
      <c r="AK7" s="76" t="s">
        <v>102</v>
      </c>
      <c r="AL7" s="76" t="s">
        <v>102</v>
      </c>
      <c r="AM7" s="76" t="s">
        <v>102</v>
      </c>
      <c r="AN7" s="76">
        <v>6.56</v>
      </c>
      <c r="AO7" s="76" t="s">
        <v>102</v>
      </c>
      <c r="AP7" s="76" t="s">
        <v>102</v>
      </c>
      <c r="AQ7" s="76" t="s">
        <v>102</v>
      </c>
      <c r="AR7" s="76" t="s">
        <v>102</v>
      </c>
      <c r="AS7" s="76">
        <v>53.87</v>
      </c>
      <c r="AT7" s="76">
        <v>63.54</v>
      </c>
      <c r="AU7" s="76" t="s">
        <v>102</v>
      </c>
      <c r="AV7" s="76" t="s">
        <v>102</v>
      </c>
      <c r="AW7" s="76" t="s">
        <v>102</v>
      </c>
      <c r="AX7" s="76" t="s">
        <v>102</v>
      </c>
      <c r="AY7" s="76">
        <v>33.86</v>
      </c>
      <c r="AZ7" s="76" t="s">
        <v>102</v>
      </c>
      <c r="BA7" s="76" t="s">
        <v>102</v>
      </c>
      <c r="BB7" s="76" t="s">
        <v>102</v>
      </c>
      <c r="BC7" s="76" t="s">
        <v>102</v>
      </c>
      <c r="BD7" s="76">
        <v>46.37</v>
      </c>
      <c r="BE7" s="76">
        <v>50.9</v>
      </c>
      <c r="BF7" s="76" t="s">
        <v>102</v>
      </c>
      <c r="BG7" s="76" t="s">
        <v>102</v>
      </c>
      <c r="BH7" s="76" t="s">
        <v>102</v>
      </c>
      <c r="BI7" s="76" t="s">
        <v>102</v>
      </c>
      <c r="BJ7" s="76">
        <v>0</v>
      </c>
      <c r="BK7" s="76" t="s">
        <v>102</v>
      </c>
      <c r="BL7" s="76" t="s">
        <v>102</v>
      </c>
      <c r="BM7" s="76" t="s">
        <v>102</v>
      </c>
      <c r="BN7" s="76" t="s">
        <v>102</v>
      </c>
      <c r="BO7" s="76">
        <v>1062.58</v>
      </c>
      <c r="BP7" s="76">
        <v>1099.1500000000001</v>
      </c>
      <c r="BQ7" s="76" t="s">
        <v>102</v>
      </c>
      <c r="BR7" s="76" t="s">
        <v>102</v>
      </c>
      <c r="BS7" s="76" t="s">
        <v>102</v>
      </c>
      <c r="BT7" s="76" t="s">
        <v>102</v>
      </c>
      <c r="BU7" s="76">
        <v>58.58</v>
      </c>
      <c r="BV7" s="76" t="s">
        <v>102</v>
      </c>
      <c r="BW7" s="76" t="s">
        <v>102</v>
      </c>
      <c r="BX7" s="76" t="s">
        <v>102</v>
      </c>
      <c r="BY7" s="76" t="s">
        <v>102</v>
      </c>
      <c r="BZ7" s="76">
        <v>80.36</v>
      </c>
      <c r="CA7" s="76">
        <v>72.92</v>
      </c>
      <c r="CB7" s="76" t="s">
        <v>102</v>
      </c>
      <c r="CC7" s="76" t="s">
        <v>102</v>
      </c>
      <c r="CD7" s="76" t="s">
        <v>102</v>
      </c>
      <c r="CE7" s="76" t="s">
        <v>102</v>
      </c>
      <c r="CF7" s="76">
        <v>381.42</v>
      </c>
      <c r="CG7" s="76" t="s">
        <v>102</v>
      </c>
      <c r="CH7" s="76" t="s">
        <v>102</v>
      </c>
      <c r="CI7" s="76" t="s">
        <v>102</v>
      </c>
      <c r="CJ7" s="76" t="s">
        <v>102</v>
      </c>
      <c r="CK7" s="76">
        <v>201.33</v>
      </c>
      <c r="CL7" s="76">
        <v>225.78</v>
      </c>
      <c r="CM7" s="76" t="s">
        <v>102</v>
      </c>
      <c r="CN7" s="76" t="s">
        <v>102</v>
      </c>
      <c r="CO7" s="76" t="s">
        <v>102</v>
      </c>
      <c r="CP7" s="76" t="s">
        <v>102</v>
      </c>
      <c r="CQ7" s="76">
        <v>28.76</v>
      </c>
      <c r="CR7" s="76" t="s">
        <v>102</v>
      </c>
      <c r="CS7" s="76" t="s">
        <v>102</v>
      </c>
      <c r="CT7" s="76" t="s">
        <v>102</v>
      </c>
      <c r="CU7" s="76" t="s">
        <v>102</v>
      </c>
      <c r="CV7" s="76">
        <v>44.79</v>
      </c>
      <c r="CW7" s="76">
        <v>43.17</v>
      </c>
      <c r="CX7" s="76" t="s">
        <v>102</v>
      </c>
      <c r="CY7" s="76" t="s">
        <v>102</v>
      </c>
      <c r="CZ7" s="76" t="s">
        <v>102</v>
      </c>
      <c r="DA7" s="76" t="s">
        <v>102</v>
      </c>
      <c r="DB7" s="76">
        <v>92.88</v>
      </c>
      <c r="DC7" s="76" t="s">
        <v>102</v>
      </c>
      <c r="DD7" s="76" t="s">
        <v>102</v>
      </c>
      <c r="DE7" s="76" t="s">
        <v>102</v>
      </c>
      <c r="DF7" s="76" t="s">
        <v>102</v>
      </c>
      <c r="DG7" s="76">
        <v>88.68</v>
      </c>
      <c r="DH7" s="76">
        <v>86.31</v>
      </c>
      <c r="DI7" s="76" t="s">
        <v>102</v>
      </c>
      <c r="DJ7" s="76" t="s">
        <v>102</v>
      </c>
      <c r="DK7" s="76" t="s">
        <v>102</v>
      </c>
      <c r="DL7" s="76" t="s">
        <v>102</v>
      </c>
      <c r="DM7" s="76">
        <v>5.09</v>
      </c>
      <c r="DN7" s="76" t="s">
        <v>102</v>
      </c>
      <c r="DO7" s="76" t="s">
        <v>102</v>
      </c>
      <c r="DP7" s="76" t="s">
        <v>102</v>
      </c>
      <c r="DQ7" s="76" t="s">
        <v>102</v>
      </c>
      <c r="DR7" s="76">
        <v>34.590000000000003</v>
      </c>
      <c r="DS7" s="76">
        <v>30.82</v>
      </c>
      <c r="DT7" s="76" t="s">
        <v>102</v>
      </c>
      <c r="DU7" s="76" t="s">
        <v>102</v>
      </c>
      <c r="DV7" s="76" t="s">
        <v>102</v>
      </c>
      <c r="DW7" s="76" t="s">
        <v>102</v>
      </c>
      <c r="DX7" s="76">
        <v>0</v>
      </c>
      <c r="DY7" s="76" t="s">
        <v>102</v>
      </c>
      <c r="DZ7" s="76" t="s">
        <v>102</v>
      </c>
      <c r="EA7" s="76" t="s">
        <v>102</v>
      </c>
      <c r="EB7" s="76" t="s">
        <v>102</v>
      </c>
      <c r="EC7" s="76">
        <v>0.1</v>
      </c>
      <c r="ED7" s="76">
        <v>6.e-002</v>
      </c>
      <c r="EE7" s="76" t="s">
        <v>102</v>
      </c>
      <c r="EF7" s="76" t="s">
        <v>102</v>
      </c>
      <c r="EG7" s="76" t="s">
        <v>102</v>
      </c>
      <c r="EH7" s="76" t="s">
        <v>102</v>
      </c>
      <c r="EI7" s="76">
        <v>0</v>
      </c>
      <c r="EJ7" s="76" t="s">
        <v>102</v>
      </c>
      <c r="EK7" s="76" t="s">
        <v>102</v>
      </c>
      <c r="EL7" s="76" t="s">
        <v>102</v>
      </c>
      <c r="EM7" s="76" t="s">
        <v>102</v>
      </c>
      <c r="EN7" s="76">
        <v>0.27</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106</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Atsushi-Kobayashi</cp:lastModifiedBy>
  <dcterms:created xsi:type="dcterms:W3CDTF">2025-12-23T06:12:33Z</dcterms:created>
  <dcterms:modified xsi:type="dcterms:W3CDTF">2026-02-16T07:37:33Z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2026-02-16T07:37:33Z</vt:filetime>
  </property>
</Properties>
</file>