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3 市町村等から\24 京丹波町\上水道\"/>
    </mc:Choice>
  </mc:AlternateContent>
  <xr:revisionPtr revIDLastSave="0" documentId="8_{EEA5FBE7-C307-4B2B-B3F0-8D11DCB734B8}" xr6:coauthVersionLast="47" xr6:coauthVersionMax="47" xr10:uidLastSave="{00000000-0000-0000-0000-000000000000}"/>
  <workbookProtection workbookAlgorithmName="SHA-512" workbookHashValue="5GhVjPwHOIwsp87zIftJ/Asq0RjywulJdHuDZ6EQ3iZmSR6ds348RfU6zQd2nYxKYpV38Sa+V2mPAayIqMegxA==" workbookSaltValue="VotsOQ6qr+5RlI7eUQLi4w==" workbookSpinCount="100000" lockStructure="1"/>
  <bookViews>
    <workbookView xWindow="-120"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<sst xmlns="http://schemas.openxmlformats.org/spreadsheetml/2006/main" count="228" uniqueCount="111">
  <si>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</si>
  <si>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</si>
  <si>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</si>
  <si>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</si>
  <si>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</si>
  <si>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</si>
  <si>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</si>
  <si>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</si>
  <si>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</si>
  <si>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</si>
  <si>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</si>
  <si>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</si>
  <si>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</si>
  <si>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</si>
  <si>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</si>
  <si>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</si>
  <si>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</si>
  <si>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</si>
  <si>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</si>
  <si>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</si>
  <si>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</si>
  <si>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</si>
  <si>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</si>
  <si>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</si>
  <si>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</si>
  <si>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</si>
  <si>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</si>
  <si>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</si>
  <si>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</si>
  <si>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</si>
  <si>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</si>
  <si>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</si>
  <si>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</si>
  <si>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</si>
  <si>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</si>
  <si>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</si>
  <si>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</si>
  <si>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</si>
  <si>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</si>
  <si>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</si>
  <si>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</si>
  <si>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</si>
  <si>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</si>
  <si>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</si>
  <si>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</si>
  <si>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</si>
  <si>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</si>
  <si>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</si>
  <si>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</si>
  <si>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</si>
  <si>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</si>
  <si>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</si>
  <si>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</si>
  <si>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</si>
  <si>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</si>
  <si>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</si>
  <si>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</si>
  <si>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</si>
  <si>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</si>
  <si>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</si>
  <si>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</si>
  <si>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</si>
  <si>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</si>
  <si>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</si>
  <si>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</si>
  <si>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</si>
  <si>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</si>
  <si>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</si>
  <si>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</si>
  <si>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</si>
  <si>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</si>
  <si>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</si>
  <si>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</si>
  <si>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</si>
  <si>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</si>
  <si>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</si>
  <si>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</si>
  <si>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</si>
  <si>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</si>
  <si>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</si>
  <si>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</si>
  <si>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</si>
  <si>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</si>
  <si>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</si>
  <si>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</si>
  <si>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</si>
  <si>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平成29年度から上水道事業として法適用を受け、企業会計に移行した。より効果的で効率的な建設投資を実施し、施設の老朽化や耐震化への対応を検討するとともに、安定した料金収入の確保に努め、広域化・広域連携等の検討等、事業経営の健全化を今後とも図りたい。
また引き続き人口減少といった課題についても、町関係部局と連携し、積極的な定住施策や企業誘致の推進に努める。</t>
    <rPh sb="48" eb="50">
      <t>ジッシ</t>
    </rPh>
    <rPh sb="91" eb="94">
      <t>コウイキカ</t>
    </rPh>
    <rPh sb="95" eb="97">
      <t>コウイキ</t>
    </rPh>
    <rPh sb="97" eb="99">
      <t>レンケイ</t>
    </rPh>
    <rPh sb="99" eb="100">
      <t>トウ</t>
    </rPh>
    <rPh sb="101" eb="103">
      <t>ケントウ</t>
    </rPh>
    <rPh sb="103" eb="104">
      <t>トウ</t>
    </rPh>
    <rPh sb="114" eb="116">
      <t>コンゴ</t>
    </rPh>
    <rPh sb="126" eb="127">
      <t>ヒ</t>
    </rPh>
    <rPh sb="128" eb="129">
      <t>ツヅ</t>
    </rPh>
    <rPh sb="130" eb="132">
      <t>ジンコウ</t>
    </rPh>
    <rPh sb="132" eb="134">
      <t>ゲンショウ</t>
    </rPh>
    <rPh sb="138" eb="140">
      <t>カダイ</t>
    </rPh>
    <rPh sb="160" eb="162">
      <t>テイジュウ</t>
    </rPh>
    <rPh sb="162" eb="164">
      <t>シサク</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</si>
  <si>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</si>
  <si>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</si>
  <si>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</si>
  <si>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</si>
  <si>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</si>
  <si>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</si>
  <si>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</si>
  <si>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</si>
  <si>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</si>
  <si>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</si>
  <si>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</si>
  <si>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</si>
  <si>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</si>
  <si>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</si>
  <si>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</si>
  <si>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</si>
  <si>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</si>
  <si>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</si>
  <si>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</si>
  <si>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</si>
  <si>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</si>
  <si>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</si>
  <si>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平成以降に統合簡易水道整備事業で整備した有形固定資産が多いため、類似団体、全国平均と比較すると低い数値となっている。一定、浄水場等の施設更新は達成できており、今後は管路更新が主要更新事業と捉える。
②類似団体が26.86％、全国平均26.78％に対し、本町は35.06％という数値となっている。昭和40年代後半から50年代に建設した施設の多くを現在も活用している状況であり、今後、効果的な管路更新を進めたいと考える。
③全国平均にはやや劣るものの、類似団体と比較してほぼ同程度となっている。今後は管路更新事業が中心となってくることから、効果的な管路更新を進めたいと考える。</t>
    <rPh sb="1" eb="3">
      <t>ヘイセイ</t>
    </rPh>
    <rPh sb="3" eb="5">
      <t>イコウ</t>
    </rPh>
    <rPh sb="21" eb="23">
      <t>ユウケイ</t>
    </rPh>
    <rPh sb="23" eb="25">
      <t>コテイ</t>
    </rPh>
    <rPh sb="25" eb="27">
      <t>シサン</t>
    </rPh>
    <rPh sb="28" eb="29">
      <t>オオ</t>
    </rPh>
    <rPh sb="59" eb="61">
      <t>イッテイ</t>
    </rPh>
    <rPh sb="62" eb="65">
      <t>ジョウスイジョウ</t>
    </rPh>
    <rPh sb="65" eb="66">
      <t>ナド</t>
    </rPh>
    <rPh sb="67" eb="69">
      <t>シセツ</t>
    </rPh>
    <rPh sb="69" eb="71">
      <t>コウシン</t>
    </rPh>
    <rPh sb="72" eb="74">
      <t>タッセイ</t>
    </rPh>
    <rPh sb="80" eb="82">
      <t>コンゴ</t>
    </rPh>
    <rPh sb="83" eb="85">
      <t>カンロ</t>
    </rPh>
    <rPh sb="85" eb="87">
      <t>コウシン</t>
    </rPh>
    <rPh sb="88" eb="90">
      <t>シュヨウ</t>
    </rPh>
    <rPh sb="90" eb="92">
      <t>コウシン</t>
    </rPh>
    <rPh sb="92" eb="94">
      <t>ジギョウ</t>
    </rPh>
    <rPh sb="95" eb="96">
      <t>トラ</t>
    </rPh>
    <rPh sb="102" eb="104">
      <t>ルイジ</t>
    </rPh>
    <rPh sb="104" eb="106">
      <t>ダンタイ</t>
    </rPh>
    <rPh sb="114" eb="116">
      <t>ゼンコク</t>
    </rPh>
    <rPh sb="116" eb="118">
      <t>ヘイキン</t>
    </rPh>
    <rPh sb="125" eb="126">
      <t>タイ</t>
    </rPh>
    <rPh sb="128" eb="130">
      <t>ホンチョウ</t>
    </rPh>
    <rPh sb="140" eb="142">
      <t>スウチ</t>
    </rPh>
    <rPh sb="213" eb="215">
      <t>ゼンコク</t>
    </rPh>
    <rPh sb="215" eb="217">
      <t>ヘイキン</t>
    </rPh>
    <rPh sb="221" eb="222">
      <t>オト</t>
    </rPh>
    <rPh sb="227" eb="229">
      <t>ルイジ</t>
    </rPh>
    <rPh sb="229" eb="231">
      <t>ダンタイ</t>
    </rPh>
    <rPh sb="232" eb="234">
      <t>ヒカク</t>
    </rPh>
    <rPh sb="238" eb="241">
      <t>ドウテイド</t>
    </rPh>
    <rPh sb="248" eb="250">
      <t>コンゴ</t>
    </rPh>
    <rPh sb="251" eb="253">
      <t>カンロ</t>
    </rPh>
    <rPh sb="253" eb="255">
      <t>コウシン</t>
    </rPh>
    <rPh sb="255" eb="257">
      <t>ジギョウ</t>
    </rPh>
    <rPh sb="258" eb="260">
      <t>チュウシン</t>
    </rPh>
    <rPh sb="271" eb="274">
      <t>コウカテキ</t>
    </rPh>
    <rPh sb="275" eb="277">
      <t>カンロ</t>
    </rPh>
    <rPh sb="277" eb="279">
      <t>コウシン</t>
    </rPh>
    <rPh sb="280" eb="281">
      <t>スス</t>
    </rPh>
    <rPh sb="285" eb="286">
      <t>カンガ</t>
    </rPh>
    <phoneticPr fontId="1"/>
  </si>
  <si>
    <r>
      <t xml:space="preserve">①類似団体、全国平均と比較して少し低い比率ではあるが、100％は超過しており、経常収益でかろうじて賄えている状況である。多額の減価償却費は一般会計繰入金により均衡が保てていることから、今後の更新投資等の財源確保が困難な状況であり、経常経費の更なる削減を図る等、経営改善に努める必要がある。
②法適用初年度の29年度に、法適用以前から存在する未収給水収益に係る特別損失を計上したことで欠損金が発生して以降は、利益剰余金が発生しており、累積欠損金は生じていない。
③企業債元金償還金が当面の間、5億7千万円前後で推移するが、法適用以降数年を経過した現在も現預金を保有していないため、類似団体、全国平均と比較しても極めて低い。現状の経営状況では、当面の間、同水準で推移すると見込む。
④類似団体が430％前後で推移しているのに対し、本町は1,156％と極めて高い水準となっている。統合簡易水道整備事業により大規模な建設投資を行ってきており、それに係る経費の大部分を地方債の借入に頼っていることから、地方債残高が高額となっている。年間有収水量は、給水件数の減少等から横ばい状況である。28年度で統合簡易水道整備事業が完了し、29年度以降、大規模な建設投資の計画はなく、地方債残高は減少すると考えられるが、類似団体と同規模の数値までには、依然として20年以上後となる見込みである。
⑤類似団体は平均90％程度であるが、本町は元年度以降に50％を超えた程度である。減価償却費は未だ5億円近い、高い水準であることが影響し、給水原価は415円となった。供給単価は依然として240円前後で推移しており、当面の間、料金回収率は50％付近の数値を維持する状況と考える。
⑥類似団体が200円前後であるのに対し、本町は416円と高額になっている。高額な設備投資を行ってきたことにより法適用以前から給水原価は500円～550円前後で推移していた。減価償却費も5億円近い規模であり、人口減少等に伴い、一般家庭の使用料が減少することが予測されるとともに施設の老朽化に伴う修繕費の増加等から、給水原価は、今後も高い水準を維持しながら推移することが予測される。
</t>
    </r>
    <r>
      <rPr>
        <sz val="6"/>
        <rFont val="ＭＳ ゴシック"/>
        <family val="3"/>
        <charset val="128"/>
      </rPr>
      <t xml:space="preserve">⑦類似団体が55%前後であるのに対し、本町は60％台となっている。一日平均配水量は約7千㎥前後で推移している状況であるが、休止施設の除外等、施設能力を見直したことにより数値上昇につながった。
</t>
    </r>
    <r>
      <rPr>
        <sz val="6"/>
        <color theme="1"/>
        <rFont val="ＭＳ ゴシック"/>
        <family val="3"/>
        <charset val="128"/>
      </rPr>
      <t xml:space="preserve">
⑧類似団体が70％後半であるのに対し、70％前半となっている。年間総配水量は平均約270万㎥前後で推移をしているが、有収水量は業務営業用水量がコロナ禍前後の影響で増減しているものの、一般家庭用水量は人口の減少傾向に伴い年々減少の傾向にある。今後も人口減少による有収水量の減少が予測されるとともに、老朽化による漏水の増加に伴い、配水量の増加が予測されるため、有収率も低い水準を維持すると考える。</t>
    </r>
    <rPh sb="15" eb="16">
      <t>スコ</t>
    </rPh>
    <rPh sb="17" eb="18">
      <t>ヒク</t>
    </rPh>
    <rPh sb="19" eb="21">
      <t>ヒリツ</t>
    </rPh>
    <rPh sb="60" eb="62">
      <t>タガク</t>
    </rPh>
    <rPh sb="73" eb="75">
      <t>クリイレ</t>
    </rPh>
    <rPh sb="75" eb="76">
      <t>キン</t>
    </rPh>
    <rPh sb="79" eb="81">
      <t>キンコウ</t>
    </rPh>
    <rPh sb="92" eb="94">
      <t>コンゴ</t>
    </rPh>
    <rPh sb="126" eb="127">
      <t>ハカ</t>
    </rPh>
    <rPh sb="128" eb="129">
      <t>ナド</t>
    </rPh>
    <rPh sb="156" eb="158">
      <t>ネンド</t>
    </rPh>
    <rPh sb="160" eb="161">
      <t>ホウ</t>
    </rPh>
    <rPh sb="161" eb="163">
      <t>テキヨウ</t>
    </rPh>
    <rPh sb="178" eb="179">
      <t>カカ</t>
    </rPh>
    <rPh sb="200" eb="201">
      <t>イ</t>
    </rPh>
    <rPh sb="201" eb="202">
      <t>フリ</t>
    </rPh>
    <rPh sb="217" eb="219">
      <t>ルイセキ</t>
    </rPh>
    <rPh sb="219" eb="221">
      <t>ケッソン</t>
    </rPh>
    <rPh sb="221" eb="222">
      <t>キン</t>
    </rPh>
    <rPh sb="223" eb="224">
      <t>ショウ</t>
    </rPh>
    <rPh sb="252" eb="253">
      <t>エン</t>
    </rPh>
    <rPh sb="265" eb="267">
      <t>イコウ</t>
    </rPh>
    <rPh sb="267" eb="268">
      <t>スウ</t>
    </rPh>
    <rPh sb="268" eb="269">
      <t>ネン</t>
    </rPh>
    <rPh sb="270" eb="272">
      <t>ケイカ</t>
    </rPh>
    <rPh sb="274" eb="276">
      <t>ゲンザイ</t>
    </rPh>
    <rPh sb="352" eb="354">
      <t>ゼンゴ</t>
    </rPh>
    <rPh sb="455" eb="457">
      <t>コウガク</t>
    </rPh>
    <rPh sb="479" eb="480">
      <t>ナド</t>
    </rPh>
    <rPh sb="527" eb="529">
      <t>ケイカク</t>
    </rPh>
    <rPh sb="567" eb="569">
      <t>イゼン</t>
    </rPh>
    <rPh sb="611" eb="613">
      <t>ガンネン</t>
    </rPh>
    <rPh sb="613" eb="614">
      <t>ド</t>
    </rPh>
    <rPh sb="614" eb="616">
      <t>イコウ</t>
    </rPh>
    <rPh sb="621" eb="622">
      <t>コ</t>
    </rPh>
    <rPh sb="624" eb="626">
      <t>テイド</t>
    </rPh>
    <rPh sb="636" eb="637">
      <t>イマ</t>
    </rPh>
    <rPh sb="641" eb="642">
      <t>チカ</t>
    </rPh>
    <rPh sb="644" eb="645">
      <t>タカ</t>
    </rPh>
    <rPh sb="646" eb="648">
      <t>スイジュン</t>
    </rPh>
    <rPh sb="677" eb="679">
      <t>イゼン</t>
    </rPh>
    <rPh sb="686" eb="688">
      <t>ゼンゴ</t>
    </rPh>
    <rPh sb="755" eb="756">
      <t>エン</t>
    </rPh>
    <rPh sb="824" eb="825">
      <t>チカ</t>
    </rPh>
    <rPh sb="850" eb="852">
      <t>ゲンショウ</t>
    </rPh>
    <rPh sb="877" eb="878">
      <t>ヒ</t>
    </rPh>
    <rPh sb="929" eb="931">
      <t>ゼンゴ</t>
    </rPh>
    <rPh sb="981" eb="983">
      <t>キュウシ</t>
    </rPh>
    <rPh sb="983" eb="985">
      <t>シセツ</t>
    </rPh>
    <rPh sb="986" eb="988">
      <t>ジョガイ</t>
    </rPh>
    <rPh sb="988" eb="989">
      <t>ナド</t>
    </rPh>
    <rPh sb="995" eb="997">
      <t>ミナオ</t>
    </rPh>
    <rPh sb="1004" eb="1006">
      <t>スウチ</t>
    </rPh>
    <rPh sb="1006" eb="1008">
      <t>ジョウショウ</t>
    </rPh>
    <rPh sb="1026" eb="1028">
      <t>コウハン</t>
    </rPh>
    <rPh sb="1033" eb="1034">
      <t>タイ</t>
    </rPh>
    <rPh sb="1039" eb="1041">
      <t>ゼンハン</t>
    </rPh>
    <rPh sb="1080" eb="1082">
      <t>ギョウム</t>
    </rPh>
    <rPh sb="1082" eb="1084">
      <t>エイギョウ</t>
    </rPh>
    <rPh sb="1084" eb="1085">
      <t>ヨウ</t>
    </rPh>
    <rPh sb="1085" eb="1087">
      <t>スイリョウ</t>
    </rPh>
    <rPh sb="1091" eb="1092">
      <t>カ</t>
    </rPh>
    <rPh sb="1092" eb="1094">
      <t>ゼンゴ</t>
    </rPh>
    <rPh sb="1095" eb="1097">
      <t>エイキョウ</t>
    </rPh>
    <rPh sb="1098" eb="1100">
      <t>ゾウゲン</t>
    </rPh>
    <rPh sb="1108" eb="1110">
      <t>イッパン</t>
    </rPh>
    <rPh sb="1110" eb="1112">
      <t>カテイ</t>
    </rPh>
    <rPh sb="1112" eb="1113">
      <t>ヨウ</t>
    </rPh>
    <rPh sb="1113" eb="1115">
      <t>スイリョウ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</si>
</sst>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1"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6"/>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6"/>
      <name val="ＭＳ ゴシック"/>
      <family val="3"/>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0.48</c:v>
                </c:pt>
                <c:pt idx="1">
                  <c:v>0.43</c:v>
                </c:pt>
                <c:pt idx="2">
                  <c:v>0.56000000000000005</c:v>
                </c:pt>
                <c:pt idx="3">
                  <c:v>0.31</c:v>
                </c:pt>
                <c:pt idx="4">
                  <c:v>0.22</c:v>
                </c:pt>
              </c:numCache>
            </c:numRef>
          </c:val>
          <c:extLst>
            <c:ext xmlns:c16="http://schemas.microsoft.com/office/drawing/2014/chart" uri="{C3380CC4-5D6E-409C-BE32-E72D297353CC}">
              <c16:uniqueId val="{00000000-78F0-46DA-BF5F-B6441AEF06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78F0-46DA-BF5F-B6441AEF06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49.83</c:v>
                </c:pt>
                <c:pt idx="1">
                  <c:v>45.63</c:v>
                </c:pt>
                <c:pt idx="2">
                  <c:v>45.7</c:v>
                </c:pt>
                <c:pt idx="3">
                  <c:v>45.52</c:v>
                </c:pt>
                <c:pt idx="4">
                  <c:v>67.8</c:v>
                </c:pt>
              </c:numCache>
            </c:numRef>
          </c:val>
          <c:extLst>
            <c:ext xmlns:c16="http://schemas.microsoft.com/office/drawing/2014/chart" uri="{C3380CC4-5D6E-409C-BE32-E72D297353CC}">
              <c16:uniqueId val="{00000000-E408-416D-9BFB-038267E032F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E408-416D-9BFB-038267E032F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71.11</c:v>
                </c:pt>
                <c:pt idx="1">
                  <c:v>71.44</c:v>
                </c:pt>
                <c:pt idx="2">
                  <c:v>72.39</c:v>
                </c:pt>
                <c:pt idx="3">
                  <c:v>71.52</c:v>
                </c:pt>
                <c:pt idx="4">
                  <c:v>72.2</c:v>
                </c:pt>
              </c:numCache>
            </c:numRef>
          </c:val>
          <c:extLst>
            <c:ext xmlns:c16="http://schemas.microsoft.com/office/drawing/2014/chart" uri="{C3380CC4-5D6E-409C-BE32-E72D297353CC}">
              <c16:uniqueId val="{00000000-374C-407F-980C-7C7C254F8A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374C-407F-980C-7C7C254F8A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105.04</c:v>
                </c:pt>
                <c:pt idx="1">
                  <c:v>104.43</c:v>
                </c:pt>
                <c:pt idx="2">
                  <c:v>105.58</c:v>
                </c:pt>
                <c:pt idx="3">
                  <c:v>105.5</c:v>
                </c:pt>
                <c:pt idx="4">
                  <c:v>104.22</c:v>
                </c:pt>
              </c:numCache>
            </c:numRef>
          </c:val>
          <c:extLst>
            <c:ext xmlns:c16="http://schemas.microsoft.com/office/drawing/2014/chart" uri="{C3380CC4-5D6E-409C-BE32-E72D297353CC}">
              <c16:uniqueId val="{00000000-33FB-49B5-87DF-B208E908F1F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33FB-49B5-87DF-B208E908F1F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20.71</c:v>
                </c:pt>
                <c:pt idx="1">
                  <c:v>24.53</c:v>
                </c:pt>
                <c:pt idx="2">
                  <c:v>27.81</c:v>
                </c:pt>
                <c:pt idx="3">
                  <c:v>30.97</c:v>
                </c:pt>
                <c:pt idx="4">
                  <c:v>33.799999999999997</c:v>
                </c:pt>
              </c:numCache>
            </c:numRef>
          </c:val>
          <c:extLst>
            <c:ext xmlns:c16="http://schemas.microsoft.com/office/drawing/2014/chart" uri="{C3380CC4-5D6E-409C-BE32-E72D297353CC}">
              <c16:uniqueId val="{00000000-DCA4-41B8-A8D2-60D52E18AB9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DCA4-41B8-A8D2-60D52E18AB9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26.48</c:v>
                </c:pt>
                <c:pt idx="1">
                  <c:v>31.55</c:v>
                </c:pt>
                <c:pt idx="2">
                  <c:v>33.450000000000003</c:v>
                </c:pt>
                <c:pt idx="3">
                  <c:v>33.96</c:v>
                </c:pt>
                <c:pt idx="4">
                  <c:v>35.06</c:v>
                </c:pt>
              </c:numCache>
            </c:numRef>
          </c:val>
          <c:extLst>
            <c:ext xmlns:c16="http://schemas.microsoft.com/office/drawing/2014/chart" uri="{C3380CC4-5D6E-409C-BE32-E72D297353CC}">
              <c16:uniqueId val="{00000000-4A4E-4392-8F71-A4E2814584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4A4E-4392-8F71-A4E2814584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91-47FB-A58E-A8EB952AEB7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3A91-47FB-A58E-A8EB952AEB7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55.4</c:v>
                </c:pt>
                <c:pt idx="1">
                  <c:v>56.78</c:v>
                </c:pt>
                <c:pt idx="2">
                  <c:v>56.05</c:v>
                </c:pt>
                <c:pt idx="3">
                  <c:v>50.71</c:v>
                </c:pt>
                <c:pt idx="4">
                  <c:v>45.57</c:v>
                </c:pt>
              </c:numCache>
            </c:numRef>
          </c:val>
          <c:extLst>
            <c:ext xmlns:c16="http://schemas.microsoft.com/office/drawing/2014/chart" uri="{C3380CC4-5D6E-409C-BE32-E72D297353CC}">
              <c16:uniqueId val="{00000000-CD10-444E-A8A9-22D0105A4C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CD10-444E-A8A9-22D0105A4C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1520.26</c:v>
                </c:pt>
                <c:pt idx="1">
                  <c:v>1423.53</c:v>
                </c:pt>
                <c:pt idx="2">
                  <c:v>1318.42</c:v>
                </c:pt>
                <c:pt idx="3">
                  <c:v>1242.53</c:v>
                </c:pt>
                <c:pt idx="4">
                  <c:v>1156.3900000000001</c:v>
                </c:pt>
              </c:numCache>
            </c:numRef>
          </c:val>
          <c:extLst>
            <c:ext xmlns:c16="http://schemas.microsoft.com/office/drawing/2014/chart" uri="{C3380CC4-5D6E-409C-BE32-E72D297353CC}">
              <c16:uniqueId val="{00000000-3927-460F-8481-BBD1E4FD0D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3927-460F-8481-BBD1E4FD0D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55.58</c:v>
                </c:pt>
                <c:pt idx="1">
                  <c:v>56.89</c:v>
                </c:pt>
                <c:pt idx="2">
                  <c:v>57.64</c:v>
                </c:pt>
                <c:pt idx="3">
                  <c:v>59.34</c:v>
                </c:pt>
                <c:pt idx="4">
                  <c:v>59.26</c:v>
                </c:pt>
              </c:numCache>
            </c:numRef>
          </c:val>
          <c:extLst>
            <c:ext xmlns:c16="http://schemas.microsoft.com/office/drawing/2014/chart" uri="{C3380CC4-5D6E-409C-BE32-E72D297353CC}">
              <c16:uniqueId val="{00000000-412D-43AC-ADCE-AD7106BCC3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412D-43AC-ADCE-AD7106BCC3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440.51</c:v>
                </c:pt>
                <c:pt idx="1">
                  <c:v>430.35</c:v>
                </c:pt>
                <c:pt idx="2">
                  <c:v>424.83</c:v>
                </c:pt>
                <c:pt idx="3">
                  <c:v>414.94</c:v>
                </c:pt>
                <c:pt idx="4">
                  <c:v>415.63</c:v>
                </c:pt>
              </c:numCache>
            </c:numRef>
          </c:val>
          <c:extLst>
            <c:ext xmlns:c16="http://schemas.microsoft.com/office/drawing/2014/chart" uri="{C3380CC4-5D6E-409C-BE32-E72D297353CC}">
              <c16:uniqueId val="{00000000-FF76-40A7-A9C3-CEB5750146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FF76-40A7-A9C3-CEB57501469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5" workbookViewId="0">
      <selection activeCell="BL16" sqref="BL16:BZ44"/>
    </sheetView>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京都府　京丹波町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7</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A7</v>
      </c>
      <c r="X8" s="42"/>
      <c r="Y8" s="42"/>
      <c r="Z8" s="42"/>
      <c r="AA8" s="42"/>
      <c r="AB8" s="42"/>
      <c r="AC8" s="42"/>
      <c r="AD8" s="42" t="str">
        <f>データ!$M$6</f>
        <v>非設置</v>
      </c>
      <c r="AE8" s="42"/>
      <c r="AF8" s="42"/>
      <c r="AG8" s="42"/>
      <c r="AH8" s="42"/>
      <c r="AI8" s="42"/>
      <c r="AJ8" s="42"/>
      <c r="AK8" s="2"/>
      <c r="AL8" s="43">
        <f>データ!$R$6</f>
        <v>12384</v>
      </c>
      <c r="AM8" s="43"/>
      <c r="AN8" s="43"/>
      <c r="AO8" s="43"/>
      <c r="AP8" s="43"/>
      <c r="AQ8" s="43"/>
      <c r="AR8" s="43"/>
      <c r="AS8" s="43"/>
      <c r="AT8" s="44">
        <f>データ!$S$6</f>
        <v>303.08999999999997</v>
      </c>
      <c r="AU8" s="45"/>
      <c r="AV8" s="45"/>
      <c r="AW8" s="45"/>
      <c r="AX8" s="45"/>
      <c r="AY8" s="45"/>
      <c r="AZ8" s="45"/>
      <c r="BA8" s="45"/>
      <c r="BB8" s="46">
        <f>データ!$T$6</f>
        <v>40.86</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2">
      <c r="A9" s="2"/>
      <c r="B9" s="32" t="s">
        <v>23</v>
      </c>
      <c r="C9" s="33"/>
      <c r="D9" s="33"/>
      <c r="E9" s="33"/>
      <c r="F9" s="33"/>
      <c r="G9" s="33"/>
      <c r="H9" s="33"/>
      <c r="I9" s="32" t="s">
        <v>24</v>
      </c>
      <c r="J9" s="33"/>
      <c r="K9" s="33"/>
      <c r="L9" s="33"/>
      <c r="M9" s="33"/>
      <c r="N9" s="33"/>
      <c r="O9" s="34"/>
      <c r="P9" s="35" t="s">
        <v>26</v>
      </c>
      <c r="Q9" s="35"/>
      <c r="R9" s="35"/>
      <c r="S9" s="35"/>
      <c r="T9" s="35"/>
      <c r="U9" s="35"/>
      <c r="V9" s="35"/>
      <c r="W9" s="35" t="s">
        <v>22</v>
      </c>
      <c r="X9" s="35"/>
      <c r="Y9" s="35"/>
      <c r="Z9" s="35"/>
      <c r="AA9" s="35"/>
      <c r="AB9" s="35"/>
      <c r="AC9" s="35"/>
      <c r="AD9" s="2"/>
      <c r="AE9" s="2"/>
      <c r="AF9" s="2"/>
      <c r="AG9" s="2"/>
      <c r="AH9" s="2"/>
      <c r="AI9" s="2"/>
      <c r="AJ9" s="2"/>
      <c r="AK9" s="2"/>
      <c r="AL9" s="35" t="s">
        <v>29</v>
      </c>
      <c r="AM9" s="35"/>
      <c r="AN9" s="35"/>
      <c r="AO9" s="35"/>
      <c r="AP9" s="35"/>
      <c r="AQ9" s="35"/>
      <c r="AR9" s="35"/>
      <c r="AS9" s="35"/>
      <c r="AT9" s="32" t="s">
        <v>31</v>
      </c>
      <c r="AU9" s="33"/>
      <c r="AV9" s="33"/>
      <c r="AW9" s="33"/>
      <c r="AX9" s="33"/>
      <c r="AY9" s="33"/>
      <c r="AZ9" s="33"/>
      <c r="BA9" s="33"/>
      <c r="BB9" s="35" t="s">
        <v>1</v>
      </c>
      <c r="BC9" s="35"/>
      <c r="BD9" s="35"/>
      <c r="BE9" s="35"/>
      <c r="BF9" s="35"/>
      <c r="BG9" s="35"/>
      <c r="BH9" s="35"/>
      <c r="BI9" s="35"/>
      <c r="BJ9" s="3"/>
      <c r="BK9" s="3"/>
      <c r="BL9" s="51" t="s">
        <v>32</v>
      </c>
      <c r="BM9" s="52"/>
      <c r="BN9" s="53" t="s">
        <v>34</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48.87</v>
      </c>
      <c r="J10" s="45"/>
      <c r="K10" s="45"/>
      <c r="L10" s="45"/>
      <c r="M10" s="45"/>
      <c r="N10" s="45"/>
      <c r="O10" s="55"/>
      <c r="P10" s="46">
        <f>データ!$P$6</f>
        <v>100</v>
      </c>
      <c r="Q10" s="46"/>
      <c r="R10" s="46"/>
      <c r="S10" s="46"/>
      <c r="T10" s="46"/>
      <c r="U10" s="46"/>
      <c r="V10" s="46"/>
      <c r="W10" s="43">
        <f>データ!$Q$6</f>
        <v>4450</v>
      </c>
      <c r="X10" s="43"/>
      <c r="Y10" s="43"/>
      <c r="Z10" s="43"/>
      <c r="AA10" s="43"/>
      <c r="AB10" s="43"/>
      <c r="AC10" s="43"/>
      <c r="AD10" s="2"/>
      <c r="AE10" s="2"/>
      <c r="AF10" s="2"/>
      <c r="AG10" s="2"/>
      <c r="AH10" s="2"/>
      <c r="AI10" s="2"/>
      <c r="AJ10" s="2"/>
      <c r="AK10" s="2"/>
      <c r="AL10" s="43">
        <f>データ!$U$6</f>
        <v>12254</v>
      </c>
      <c r="AM10" s="43"/>
      <c r="AN10" s="43"/>
      <c r="AO10" s="43"/>
      <c r="AP10" s="43"/>
      <c r="AQ10" s="43"/>
      <c r="AR10" s="43"/>
      <c r="AS10" s="43"/>
      <c r="AT10" s="44">
        <f>データ!$V$6</f>
        <v>36.75</v>
      </c>
      <c r="AU10" s="45"/>
      <c r="AV10" s="45"/>
      <c r="AW10" s="45"/>
      <c r="AX10" s="45"/>
      <c r="AY10" s="45"/>
      <c r="AZ10" s="45"/>
      <c r="BA10" s="45"/>
      <c r="BB10" s="46">
        <f>データ!$W$6</f>
        <v>333.44</v>
      </c>
      <c r="BC10" s="46"/>
      <c r="BD10" s="46"/>
      <c r="BE10" s="46"/>
      <c r="BF10" s="46"/>
      <c r="BG10" s="46"/>
      <c r="BH10" s="46"/>
      <c r="BI10" s="46"/>
      <c r="BJ10" s="2"/>
      <c r="BK10" s="2"/>
      <c r="BL10" s="56" t="s">
        <v>36</v>
      </c>
      <c r="BM10" s="57"/>
      <c r="BN10" s="58" t="s">
        <v>38</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39</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41</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42</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110</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44</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8" t="s">
        <v>109</v>
      </c>
      <c r="BM47" s="79"/>
      <c r="BN47" s="79"/>
      <c r="BO47" s="79"/>
      <c r="BP47" s="79"/>
      <c r="BQ47" s="79"/>
      <c r="BR47" s="79"/>
      <c r="BS47" s="79"/>
      <c r="BT47" s="79"/>
      <c r="BU47" s="79"/>
      <c r="BV47" s="79"/>
      <c r="BW47" s="79"/>
      <c r="BX47" s="79"/>
      <c r="BY47" s="79"/>
      <c r="BZ47" s="8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8"/>
      <c r="BM48" s="79"/>
      <c r="BN48" s="79"/>
      <c r="BO48" s="79"/>
      <c r="BP48" s="79"/>
      <c r="BQ48" s="79"/>
      <c r="BR48" s="79"/>
      <c r="BS48" s="79"/>
      <c r="BT48" s="79"/>
      <c r="BU48" s="79"/>
      <c r="BV48" s="79"/>
      <c r="BW48" s="79"/>
      <c r="BX48" s="79"/>
      <c r="BY48" s="79"/>
      <c r="BZ48" s="8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8"/>
      <c r="BM49" s="79"/>
      <c r="BN49" s="79"/>
      <c r="BO49" s="79"/>
      <c r="BP49" s="79"/>
      <c r="BQ49" s="79"/>
      <c r="BR49" s="79"/>
      <c r="BS49" s="79"/>
      <c r="BT49" s="79"/>
      <c r="BU49" s="79"/>
      <c r="BV49" s="79"/>
      <c r="BW49" s="79"/>
      <c r="BX49" s="79"/>
      <c r="BY49" s="79"/>
      <c r="BZ49" s="8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8"/>
      <c r="BM50" s="79"/>
      <c r="BN50" s="79"/>
      <c r="BO50" s="79"/>
      <c r="BP50" s="79"/>
      <c r="BQ50" s="79"/>
      <c r="BR50" s="79"/>
      <c r="BS50" s="79"/>
      <c r="BT50" s="79"/>
      <c r="BU50" s="79"/>
      <c r="BV50" s="79"/>
      <c r="BW50" s="79"/>
      <c r="BX50" s="79"/>
      <c r="BY50" s="79"/>
      <c r="BZ50" s="8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8"/>
      <c r="BM51" s="79"/>
      <c r="BN51" s="79"/>
      <c r="BO51" s="79"/>
      <c r="BP51" s="79"/>
      <c r="BQ51" s="79"/>
      <c r="BR51" s="79"/>
      <c r="BS51" s="79"/>
      <c r="BT51" s="79"/>
      <c r="BU51" s="79"/>
      <c r="BV51" s="79"/>
      <c r="BW51" s="79"/>
      <c r="BX51" s="79"/>
      <c r="BY51" s="79"/>
      <c r="BZ51" s="8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8"/>
      <c r="BM52" s="79"/>
      <c r="BN52" s="79"/>
      <c r="BO52" s="79"/>
      <c r="BP52" s="79"/>
      <c r="BQ52" s="79"/>
      <c r="BR52" s="79"/>
      <c r="BS52" s="79"/>
      <c r="BT52" s="79"/>
      <c r="BU52" s="79"/>
      <c r="BV52" s="79"/>
      <c r="BW52" s="79"/>
      <c r="BX52" s="79"/>
      <c r="BY52" s="79"/>
      <c r="BZ52" s="8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8"/>
      <c r="BM53" s="79"/>
      <c r="BN53" s="79"/>
      <c r="BO53" s="79"/>
      <c r="BP53" s="79"/>
      <c r="BQ53" s="79"/>
      <c r="BR53" s="79"/>
      <c r="BS53" s="79"/>
      <c r="BT53" s="79"/>
      <c r="BU53" s="79"/>
      <c r="BV53" s="79"/>
      <c r="BW53" s="79"/>
      <c r="BX53" s="79"/>
      <c r="BY53" s="79"/>
      <c r="BZ53" s="8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8"/>
      <c r="BM54" s="79"/>
      <c r="BN54" s="79"/>
      <c r="BO54" s="79"/>
      <c r="BP54" s="79"/>
      <c r="BQ54" s="79"/>
      <c r="BR54" s="79"/>
      <c r="BS54" s="79"/>
      <c r="BT54" s="79"/>
      <c r="BU54" s="79"/>
      <c r="BV54" s="79"/>
      <c r="BW54" s="79"/>
      <c r="BX54" s="79"/>
      <c r="BY54" s="79"/>
      <c r="BZ54" s="8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8"/>
      <c r="BM55" s="79"/>
      <c r="BN55" s="79"/>
      <c r="BO55" s="79"/>
      <c r="BP55" s="79"/>
      <c r="BQ55" s="79"/>
      <c r="BR55" s="79"/>
      <c r="BS55" s="79"/>
      <c r="BT55" s="79"/>
      <c r="BU55" s="79"/>
      <c r="BV55" s="79"/>
      <c r="BW55" s="79"/>
      <c r="BX55" s="79"/>
      <c r="BY55" s="79"/>
      <c r="BZ55" s="80"/>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8"/>
      <c r="BM56" s="79"/>
      <c r="BN56" s="79"/>
      <c r="BO56" s="79"/>
      <c r="BP56" s="79"/>
      <c r="BQ56" s="79"/>
      <c r="BR56" s="79"/>
      <c r="BS56" s="79"/>
      <c r="BT56" s="79"/>
      <c r="BU56" s="79"/>
      <c r="BV56" s="79"/>
      <c r="BW56" s="79"/>
      <c r="BX56" s="79"/>
      <c r="BY56" s="79"/>
      <c r="BZ56" s="80"/>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8"/>
      <c r="BM57" s="79"/>
      <c r="BN57" s="79"/>
      <c r="BO57" s="79"/>
      <c r="BP57" s="79"/>
      <c r="BQ57" s="79"/>
      <c r="BR57" s="79"/>
      <c r="BS57" s="79"/>
      <c r="BT57" s="79"/>
      <c r="BU57" s="79"/>
      <c r="BV57" s="79"/>
      <c r="BW57" s="79"/>
      <c r="BX57" s="79"/>
      <c r="BY57" s="79"/>
      <c r="BZ57" s="80"/>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8"/>
      <c r="BM58" s="79"/>
      <c r="BN58" s="79"/>
      <c r="BO58" s="79"/>
      <c r="BP58" s="79"/>
      <c r="BQ58" s="79"/>
      <c r="BR58" s="79"/>
      <c r="BS58" s="79"/>
      <c r="BT58" s="79"/>
      <c r="BU58" s="79"/>
      <c r="BV58" s="79"/>
      <c r="BW58" s="79"/>
      <c r="BX58" s="79"/>
      <c r="BY58" s="79"/>
      <c r="BZ58" s="80"/>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8"/>
      <c r="BM59" s="79"/>
      <c r="BN59" s="79"/>
      <c r="BO59" s="79"/>
      <c r="BP59" s="79"/>
      <c r="BQ59" s="79"/>
      <c r="BR59" s="79"/>
      <c r="BS59" s="79"/>
      <c r="BT59" s="79"/>
      <c r="BU59" s="79"/>
      <c r="BV59" s="79"/>
      <c r="BW59" s="79"/>
      <c r="BX59" s="79"/>
      <c r="BY59" s="79"/>
      <c r="BZ59" s="80"/>
    </row>
    <row r="60" spans="1:78" ht="13.5" customHeight="1" x14ac:dyDescent="0.2">
      <c r="A60" s="2"/>
      <c r="B60" s="66" t="s">
        <v>13</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8"/>
      <c r="BM60" s="79"/>
      <c r="BN60" s="79"/>
      <c r="BO60" s="79"/>
      <c r="BP60" s="79"/>
      <c r="BQ60" s="79"/>
      <c r="BR60" s="79"/>
      <c r="BS60" s="79"/>
      <c r="BT60" s="79"/>
      <c r="BU60" s="79"/>
      <c r="BV60" s="79"/>
      <c r="BW60" s="79"/>
      <c r="BX60" s="79"/>
      <c r="BY60" s="79"/>
      <c r="BZ60" s="80"/>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8"/>
      <c r="BM61" s="79"/>
      <c r="BN61" s="79"/>
      <c r="BO61" s="79"/>
      <c r="BP61" s="79"/>
      <c r="BQ61" s="79"/>
      <c r="BR61" s="79"/>
      <c r="BS61" s="79"/>
      <c r="BT61" s="79"/>
      <c r="BU61" s="79"/>
      <c r="BV61" s="79"/>
      <c r="BW61" s="79"/>
      <c r="BX61" s="79"/>
      <c r="BY61" s="79"/>
      <c r="BZ61" s="8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8"/>
      <c r="BM62" s="79"/>
      <c r="BN62" s="79"/>
      <c r="BO62" s="79"/>
      <c r="BP62" s="79"/>
      <c r="BQ62" s="79"/>
      <c r="BR62" s="79"/>
      <c r="BS62" s="79"/>
      <c r="BT62" s="79"/>
      <c r="BU62" s="79"/>
      <c r="BV62" s="79"/>
      <c r="BW62" s="79"/>
      <c r="BX62" s="79"/>
      <c r="BY62" s="79"/>
      <c r="BZ62" s="8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8"/>
      <c r="BM63" s="79"/>
      <c r="BN63" s="79"/>
      <c r="BO63" s="79"/>
      <c r="BP63" s="79"/>
      <c r="BQ63" s="79"/>
      <c r="BR63" s="79"/>
      <c r="BS63" s="79"/>
      <c r="BT63" s="79"/>
      <c r="BU63" s="79"/>
      <c r="BV63" s="79"/>
      <c r="BW63" s="79"/>
      <c r="BX63" s="79"/>
      <c r="BY63" s="79"/>
      <c r="BZ63" s="8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12</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81" t="s">
        <v>86</v>
      </c>
      <c r="BM66" s="82"/>
      <c r="BN66" s="82"/>
      <c r="BO66" s="82"/>
      <c r="BP66" s="82"/>
      <c r="BQ66" s="82"/>
      <c r="BR66" s="82"/>
      <c r="BS66" s="82"/>
      <c r="BT66" s="82"/>
      <c r="BU66" s="82"/>
      <c r="BV66" s="82"/>
      <c r="BW66" s="82"/>
      <c r="BX66" s="82"/>
      <c r="BY66" s="82"/>
      <c r="BZ66" s="8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81"/>
      <c r="BM67" s="82"/>
      <c r="BN67" s="82"/>
      <c r="BO67" s="82"/>
      <c r="BP67" s="82"/>
      <c r="BQ67" s="82"/>
      <c r="BR67" s="82"/>
      <c r="BS67" s="82"/>
      <c r="BT67" s="82"/>
      <c r="BU67" s="82"/>
      <c r="BV67" s="82"/>
      <c r="BW67" s="82"/>
      <c r="BX67" s="82"/>
      <c r="BY67" s="82"/>
      <c r="BZ67" s="8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81"/>
      <c r="BM68" s="82"/>
      <c r="BN68" s="82"/>
      <c r="BO68" s="82"/>
      <c r="BP68" s="82"/>
      <c r="BQ68" s="82"/>
      <c r="BR68" s="82"/>
      <c r="BS68" s="82"/>
      <c r="BT68" s="82"/>
      <c r="BU68" s="82"/>
      <c r="BV68" s="82"/>
      <c r="BW68" s="82"/>
      <c r="BX68" s="82"/>
      <c r="BY68" s="82"/>
      <c r="BZ68" s="8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81"/>
      <c r="BM69" s="82"/>
      <c r="BN69" s="82"/>
      <c r="BO69" s="82"/>
      <c r="BP69" s="82"/>
      <c r="BQ69" s="82"/>
      <c r="BR69" s="82"/>
      <c r="BS69" s="82"/>
      <c r="BT69" s="82"/>
      <c r="BU69" s="82"/>
      <c r="BV69" s="82"/>
      <c r="BW69" s="82"/>
      <c r="BX69" s="82"/>
      <c r="BY69" s="82"/>
      <c r="BZ69" s="8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81"/>
      <c r="BM70" s="82"/>
      <c r="BN70" s="82"/>
      <c r="BO70" s="82"/>
      <c r="BP70" s="82"/>
      <c r="BQ70" s="82"/>
      <c r="BR70" s="82"/>
      <c r="BS70" s="82"/>
      <c r="BT70" s="82"/>
      <c r="BU70" s="82"/>
      <c r="BV70" s="82"/>
      <c r="BW70" s="82"/>
      <c r="BX70" s="82"/>
      <c r="BY70" s="82"/>
      <c r="BZ70" s="8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81"/>
      <c r="BM71" s="82"/>
      <c r="BN71" s="82"/>
      <c r="BO71" s="82"/>
      <c r="BP71" s="82"/>
      <c r="BQ71" s="82"/>
      <c r="BR71" s="82"/>
      <c r="BS71" s="82"/>
      <c r="BT71" s="82"/>
      <c r="BU71" s="82"/>
      <c r="BV71" s="82"/>
      <c r="BW71" s="82"/>
      <c r="BX71" s="82"/>
      <c r="BY71" s="82"/>
      <c r="BZ71" s="8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81"/>
      <c r="BM72" s="82"/>
      <c r="BN72" s="82"/>
      <c r="BO72" s="82"/>
      <c r="BP72" s="82"/>
      <c r="BQ72" s="82"/>
      <c r="BR72" s="82"/>
      <c r="BS72" s="82"/>
      <c r="BT72" s="82"/>
      <c r="BU72" s="82"/>
      <c r="BV72" s="82"/>
      <c r="BW72" s="82"/>
      <c r="BX72" s="82"/>
      <c r="BY72" s="82"/>
      <c r="BZ72" s="8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81"/>
      <c r="BM73" s="82"/>
      <c r="BN73" s="82"/>
      <c r="BO73" s="82"/>
      <c r="BP73" s="82"/>
      <c r="BQ73" s="82"/>
      <c r="BR73" s="82"/>
      <c r="BS73" s="82"/>
      <c r="BT73" s="82"/>
      <c r="BU73" s="82"/>
      <c r="BV73" s="82"/>
      <c r="BW73" s="82"/>
      <c r="BX73" s="82"/>
      <c r="BY73" s="82"/>
      <c r="BZ73" s="8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81"/>
      <c r="BM74" s="82"/>
      <c r="BN74" s="82"/>
      <c r="BO74" s="82"/>
      <c r="BP74" s="82"/>
      <c r="BQ74" s="82"/>
      <c r="BR74" s="82"/>
      <c r="BS74" s="82"/>
      <c r="BT74" s="82"/>
      <c r="BU74" s="82"/>
      <c r="BV74" s="82"/>
      <c r="BW74" s="82"/>
      <c r="BX74" s="82"/>
      <c r="BY74" s="82"/>
      <c r="BZ74" s="8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81"/>
      <c r="BM75" s="82"/>
      <c r="BN75" s="82"/>
      <c r="BO75" s="82"/>
      <c r="BP75" s="82"/>
      <c r="BQ75" s="82"/>
      <c r="BR75" s="82"/>
      <c r="BS75" s="82"/>
      <c r="BT75" s="82"/>
      <c r="BU75" s="82"/>
      <c r="BV75" s="82"/>
      <c r="BW75" s="82"/>
      <c r="BX75" s="82"/>
      <c r="BY75" s="82"/>
      <c r="BZ75" s="8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81"/>
      <c r="BM76" s="82"/>
      <c r="BN76" s="82"/>
      <c r="BO76" s="82"/>
      <c r="BP76" s="82"/>
      <c r="BQ76" s="82"/>
      <c r="BR76" s="82"/>
      <c r="BS76" s="82"/>
      <c r="BT76" s="82"/>
      <c r="BU76" s="82"/>
      <c r="BV76" s="82"/>
      <c r="BW76" s="82"/>
      <c r="BX76" s="82"/>
      <c r="BY76" s="82"/>
      <c r="BZ76" s="8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81"/>
      <c r="BM77" s="82"/>
      <c r="BN77" s="82"/>
      <c r="BO77" s="82"/>
      <c r="BP77" s="82"/>
      <c r="BQ77" s="82"/>
      <c r="BR77" s="82"/>
      <c r="BS77" s="82"/>
      <c r="BT77" s="82"/>
      <c r="BU77" s="82"/>
      <c r="BV77" s="82"/>
      <c r="BW77" s="82"/>
      <c r="BX77" s="82"/>
      <c r="BY77" s="82"/>
      <c r="BZ77" s="8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81"/>
      <c r="BM78" s="82"/>
      <c r="BN78" s="82"/>
      <c r="BO78" s="82"/>
      <c r="BP78" s="82"/>
      <c r="BQ78" s="82"/>
      <c r="BR78" s="82"/>
      <c r="BS78" s="82"/>
      <c r="BT78" s="82"/>
      <c r="BU78" s="82"/>
      <c r="BV78" s="82"/>
      <c r="BW78" s="82"/>
      <c r="BX78" s="82"/>
      <c r="BY78" s="82"/>
      <c r="BZ78" s="83"/>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81"/>
      <c r="BM79" s="82"/>
      <c r="BN79" s="82"/>
      <c r="BO79" s="82"/>
      <c r="BP79" s="82"/>
      <c r="BQ79" s="82"/>
      <c r="BR79" s="82"/>
      <c r="BS79" s="82"/>
      <c r="BT79" s="82"/>
      <c r="BU79" s="82"/>
      <c r="BV79" s="82"/>
      <c r="BW79" s="82"/>
      <c r="BX79" s="82"/>
      <c r="BY79" s="82"/>
      <c r="BZ79" s="83"/>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81"/>
      <c r="BM80" s="82"/>
      <c r="BN80" s="82"/>
      <c r="BO80" s="82"/>
      <c r="BP80" s="82"/>
      <c r="BQ80" s="82"/>
      <c r="BR80" s="82"/>
      <c r="BS80" s="82"/>
      <c r="BT80" s="82"/>
      <c r="BU80" s="82"/>
      <c r="BV80" s="82"/>
      <c r="BW80" s="82"/>
      <c r="BX80" s="82"/>
      <c r="BY80" s="82"/>
      <c r="BZ80" s="8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81"/>
      <c r="BM81" s="82"/>
      <c r="BN81" s="82"/>
      <c r="BO81" s="82"/>
      <c r="BP81" s="82"/>
      <c r="BQ81" s="82"/>
      <c r="BR81" s="82"/>
      <c r="BS81" s="82"/>
      <c r="BT81" s="82"/>
      <c r="BU81" s="82"/>
      <c r="BV81" s="82"/>
      <c r="BW81" s="82"/>
      <c r="BX81" s="82"/>
      <c r="BY81" s="82"/>
      <c r="BZ81" s="8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4"/>
      <c r="BM82" s="85"/>
      <c r="BN82" s="85"/>
      <c r="BO82" s="85"/>
      <c r="BP82" s="85"/>
      <c r="BQ82" s="85"/>
      <c r="BR82" s="85"/>
      <c r="BS82" s="85"/>
      <c r="BT82" s="85"/>
      <c r="BU82" s="85"/>
      <c r="BV82" s="85"/>
      <c r="BW82" s="85"/>
      <c r="BX82" s="85"/>
      <c r="BY82" s="85"/>
      <c r="BZ82" s="86"/>
    </row>
    <row r="83" spans="1:78" x14ac:dyDescent="0.2">
      <c r="C83" s="10"/>
    </row>
    <row r="84" spans="1:78" hidden="1" x14ac:dyDescent="0.2">
      <c r="B84" s="6" t="s">
        <v>45</v>
      </c>
      <c r="C84" s="6"/>
      <c r="D84" s="6"/>
      <c r="E84" s="6" t="s">
        <v>47</v>
      </c>
      <c r="F84" s="6" t="s">
        <v>49</v>
      </c>
      <c r="G84" s="6" t="s">
        <v>50</v>
      </c>
      <c r="H84" s="6" t="s">
        <v>43</v>
      </c>
      <c r="I84" s="6" t="s">
        <v>11</v>
      </c>
      <c r="J84" s="6" t="s">
        <v>27</v>
      </c>
      <c r="K84" s="6" t="s">
        <v>51</v>
      </c>
      <c r="L84" s="6" t="s">
        <v>53</v>
      </c>
      <c r="M84" s="6" t="s">
        <v>33</v>
      </c>
      <c r="N84" s="6" t="s">
        <v>55</v>
      </c>
      <c r="O84" s="6" t="s">
        <v>57</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zLRaoLWtoZGjqGtABdQQRYBSSp0U3rBKVCFvUaZR8f33Iiz7D1rQm5rkBR9EJSsULZeBqMY7vrFFykAFQHvlMA==" saltValue="OKuN0WPTDm24GUt9Wa7Ja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48</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52</v>
      </c>
      <c r="C3" s="17" t="s">
        <v>60</v>
      </c>
      <c r="D3" s="17" t="s">
        <v>37</v>
      </c>
      <c r="E3" s="17" t="s">
        <v>6</v>
      </c>
      <c r="F3" s="17" t="s">
        <v>8</v>
      </c>
      <c r="G3" s="17" t="s">
        <v>25</v>
      </c>
      <c r="H3" s="89" t="s">
        <v>30</v>
      </c>
      <c r="I3" s="90"/>
      <c r="J3" s="90"/>
      <c r="K3" s="90"/>
      <c r="L3" s="90"/>
      <c r="M3" s="90"/>
      <c r="N3" s="90"/>
      <c r="O3" s="90"/>
      <c r="P3" s="90"/>
      <c r="Q3" s="90"/>
      <c r="R3" s="90"/>
      <c r="S3" s="90"/>
      <c r="T3" s="90"/>
      <c r="U3" s="90"/>
      <c r="V3" s="90"/>
      <c r="W3" s="91"/>
      <c r="X3" s="87" t="s">
        <v>56</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13</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61</v>
      </c>
      <c r="B4" s="18"/>
      <c r="C4" s="18"/>
      <c r="D4" s="18"/>
      <c r="E4" s="18"/>
      <c r="F4" s="18"/>
      <c r="G4" s="18"/>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46</v>
      </c>
      <c r="AJ4" s="88"/>
      <c r="AK4" s="88"/>
      <c r="AL4" s="88"/>
      <c r="AM4" s="88"/>
      <c r="AN4" s="88"/>
      <c r="AO4" s="88"/>
      <c r="AP4" s="88"/>
      <c r="AQ4" s="88"/>
      <c r="AR4" s="88"/>
      <c r="AS4" s="88"/>
      <c r="AT4" s="88" t="s">
        <v>40</v>
      </c>
      <c r="AU4" s="88"/>
      <c r="AV4" s="88"/>
      <c r="AW4" s="88"/>
      <c r="AX4" s="88"/>
      <c r="AY4" s="88"/>
      <c r="AZ4" s="88"/>
      <c r="BA4" s="88"/>
      <c r="BB4" s="88"/>
      <c r="BC4" s="88"/>
      <c r="BD4" s="88"/>
      <c r="BE4" s="88" t="s">
        <v>4</v>
      </c>
      <c r="BF4" s="88"/>
      <c r="BG4" s="88"/>
      <c r="BH4" s="88"/>
      <c r="BI4" s="88"/>
      <c r="BJ4" s="88"/>
      <c r="BK4" s="88"/>
      <c r="BL4" s="88"/>
      <c r="BM4" s="88"/>
      <c r="BN4" s="88"/>
      <c r="BO4" s="88"/>
      <c r="BP4" s="88" t="s">
        <v>35</v>
      </c>
      <c r="BQ4" s="88"/>
      <c r="BR4" s="88"/>
      <c r="BS4" s="88"/>
      <c r="BT4" s="88"/>
      <c r="BU4" s="88"/>
      <c r="BV4" s="88"/>
      <c r="BW4" s="88"/>
      <c r="BX4" s="88"/>
      <c r="BY4" s="88"/>
      <c r="BZ4" s="88"/>
      <c r="CA4" s="88" t="s">
        <v>62</v>
      </c>
      <c r="CB4" s="88"/>
      <c r="CC4" s="88"/>
      <c r="CD4" s="88"/>
      <c r="CE4" s="88"/>
      <c r="CF4" s="88"/>
      <c r="CG4" s="88"/>
      <c r="CH4" s="88"/>
      <c r="CI4" s="88"/>
      <c r="CJ4" s="88"/>
      <c r="CK4" s="88"/>
      <c r="CL4" s="88" t="s">
        <v>64</v>
      </c>
      <c r="CM4" s="88"/>
      <c r="CN4" s="88"/>
      <c r="CO4" s="88"/>
      <c r="CP4" s="88"/>
      <c r="CQ4" s="88"/>
      <c r="CR4" s="88"/>
      <c r="CS4" s="88"/>
      <c r="CT4" s="88"/>
      <c r="CU4" s="88"/>
      <c r="CV4" s="88"/>
      <c r="CW4" s="88" t="s">
        <v>65</v>
      </c>
      <c r="CX4" s="88"/>
      <c r="CY4" s="88"/>
      <c r="CZ4" s="88"/>
      <c r="DA4" s="88"/>
      <c r="DB4" s="88"/>
      <c r="DC4" s="88"/>
      <c r="DD4" s="88"/>
      <c r="DE4" s="88"/>
      <c r="DF4" s="88"/>
      <c r="DG4" s="88"/>
      <c r="DH4" s="88" t="s">
        <v>66</v>
      </c>
      <c r="DI4" s="88"/>
      <c r="DJ4" s="88"/>
      <c r="DK4" s="88"/>
      <c r="DL4" s="88"/>
      <c r="DM4" s="88"/>
      <c r="DN4" s="88"/>
      <c r="DO4" s="88"/>
      <c r="DP4" s="88"/>
      <c r="DQ4" s="88"/>
      <c r="DR4" s="88"/>
      <c r="DS4" s="88" t="s">
        <v>3</v>
      </c>
      <c r="DT4" s="88"/>
      <c r="DU4" s="88"/>
      <c r="DV4" s="88"/>
      <c r="DW4" s="88"/>
      <c r="DX4" s="88"/>
      <c r="DY4" s="88"/>
      <c r="DZ4" s="88"/>
      <c r="EA4" s="88"/>
      <c r="EB4" s="88"/>
      <c r="EC4" s="88"/>
      <c r="ED4" s="88" t="s">
        <v>67</v>
      </c>
      <c r="EE4" s="88"/>
      <c r="EF4" s="88"/>
      <c r="EG4" s="88"/>
      <c r="EH4" s="88"/>
      <c r="EI4" s="88"/>
      <c r="EJ4" s="88"/>
      <c r="EK4" s="88"/>
      <c r="EL4" s="88"/>
      <c r="EM4" s="88"/>
      <c r="EN4" s="88"/>
    </row>
    <row r="5" spans="1:144" x14ac:dyDescent="0.2">
      <c r="A5" s="15" t="s">
        <v>28</v>
      </c>
      <c r="B5" s="19"/>
      <c r="C5" s="19"/>
      <c r="D5" s="19"/>
      <c r="E5" s="19"/>
      <c r="F5" s="19"/>
      <c r="G5" s="19"/>
      <c r="H5" s="24" t="s">
        <v>59</v>
      </c>
      <c r="I5" s="24" t="s">
        <v>68</v>
      </c>
      <c r="J5" s="24" t="s">
        <v>69</v>
      </c>
      <c r="K5" s="24" t="s">
        <v>70</v>
      </c>
      <c r="L5" s="24" t="s">
        <v>71</v>
      </c>
      <c r="M5" s="24" t="s">
        <v>7</v>
      </c>
      <c r="N5" s="24" t="s">
        <v>72</v>
      </c>
      <c r="O5" s="24" t="s">
        <v>73</v>
      </c>
      <c r="P5" s="24" t="s">
        <v>74</v>
      </c>
      <c r="Q5" s="24" t="s">
        <v>75</v>
      </c>
      <c r="R5" s="24" t="s">
        <v>76</v>
      </c>
      <c r="S5" s="24" t="s">
        <v>77</v>
      </c>
      <c r="T5" s="24" t="s">
        <v>63</v>
      </c>
      <c r="U5" s="24" t="s">
        <v>78</v>
      </c>
      <c r="V5" s="24" t="s">
        <v>79</v>
      </c>
      <c r="W5" s="24" t="s">
        <v>80</v>
      </c>
      <c r="X5" s="24" t="s">
        <v>81</v>
      </c>
      <c r="Y5" s="24" t="s">
        <v>82</v>
      </c>
      <c r="Z5" s="24" t="s">
        <v>83</v>
      </c>
      <c r="AA5" s="24" t="s">
        <v>84</v>
      </c>
      <c r="AB5" s="24" t="s">
        <v>85</v>
      </c>
      <c r="AC5" s="24" t="s">
        <v>88</v>
      </c>
      <c r="AD5" s="24" t="s">
        <v>89</v>
      </c>
      <c r="AE5" s="24" t="s">
        <v>90</v>
      </c>
      <c r="AF5" s="24" t="s">
        <v>91</v>
      </c>
      <c r="AG5" s="24" t="s">
        <v>92</v>
      </c>
      <c r="AH5" s="24" t="s">
        <v>45</v>
      </c>
      <c r="AI5" s="24" t="s">
        <v>81</v>
      </c>
      <c r="AJ5" s="24" t="s">
        <v>82</v>
      </c>
      <c r="AK5" s="24" t="s">
        <v>83</v>
      </c>
      <c r="AL5" s="24" t="s">
        <v>84</v>
      </c>
      <c r="AM5" s="24" t="s">
        <v>85</v>
      </c>
      <c r="AN5" s="24" t="s">
        <v>88</v>
      </c>
      <c r="AO5" s="24" t="s">
        <v>89</v>
      </c>
      <c r="AP5" s="24" t="s">
        <v>90</v>
      </c>
      <c r="AQ5" s="24" t="s">
        <v>91</v>
      </c>
      <c r="AR5" s="24" t="s">
        <v>92</v>
      </c>
      <c r="AS5" s="24" t="s">
        <v>87</v>
      </c>
      <c r="AT5" s="24" t="s">
        <v>81</v>
      </c>
      <c r="AU5" s="24" t="s">
        <v>82</v>
      </c>
      <c r="AV5" s="24" t="s">
        <v>83</v>
      </c>
      <c r="AW5" s="24" t="s">
        <v>84</v>
      </c>
      <c r="AX5" s="24" t="s">
        <v>85</v>
      </c>
      <c r="AY5" s="24" t="s">
        <v>88</v>
      </c>
      <c r="AZ5" s="24" t="s">
        <v>89</v>
      </c>
      <c r="BA5" s="24" t="s">
        <v>90</v>
      </c>
      <c r="BB5" s="24" t="s">
        <v>91</v>
      </c>
      <c r="BC5" s="24" t="s">
        <v>92</v>
      </c>
      <c r="BD5" s="24" t="s">
        <v>87</v>
      </c>
      <c r="BE5" s="24" t="s">
        <v>81</v>
      </c>
      <c r="BF5" s="24" t="s">
        <v>82</v>
      </c>
      <c r="BG5" s="24" t="s">
        <v>83</v>
      </c>
      <c r="BH5" s="24" t="s">
        <v>84</v>
      </c>
      <c r="BI5" s="24" t="s">
        <v>85</v>
      </c>
      <c r="BJ5" s="24" t="s">
        <v>88</v>
      </c>
      <c r="BK5" s="24" t="s">
        <v>89</v>
      </c>
      <c r="BL5" s="24" t="s">
        <v>90</v>
      </c>
      <c r="BM5" s="24" t="s">
        <v>91</v>
      </c>
      <c r="BN5" s="24" t="s">
        <v>92</v>
      </c>
      <c r="BO5" s="24" t="s">
        <v>87</v>
      </c>
      <c r="BP5" s="24" t="s">
        <v>81</v>
      </c>
      <c r="BQ5" s="24" t="s">
        <v>82</v>
      </c>
      <c r="BR5" s="24" t="s">
        <v>83</v>
      </c>
      <c r="BS5" s="24" t="s">
        <v>84</v>
      </c>
      <c r="BT5" s="24" t="s">
        <v>85</v>
      </c>
      <c r="BU5" s="24" t="s">
        <v>88</v>
      </c>
      <c r="BV5" s="24" t="s">
        <v>89</v>
      </c>
      <c r="BW5" s="24" t="s">
        <v>90</v>
      </c>
      <c r="BX5" s="24" t="s">
        <v>91</v>
      </c>
      <c r="BY5" s="24" t="s">
        <v>92</v>
      </c>
      <c r="BZ5" s="24" t="s">
        <v>87</v>
      </c>
      <c r="CA5" s="24" t="s">
        <v>81</v>
      </c>
      <c r="CB5" s="24" t="s">
        <v>82</v>
      </c>
      <c r="CC5" s="24" t="s">
        <v>83</v>
      </c>
      <c r="CD5" s="24" t="s">
        <v>84</v>
      </c>
      <c r="CE5" s="24" t="s">
        <v>85</v>
      </c>
      <c r="CF5" s="24" t="s">
        <v>88</v>
      </c>
      <c r="CG5" s="24" t="s">
        <v>89</v>
      </c>
      <c r="CH5" s="24" t="s">
        <v>90</v>
      </c>
      <c r="CI5" s="24" t="s">
        <v>91</v>
      </c>
      <c r="CJ5" s="24" t="s">
        <v>92</v>
      </c>
      <c r="CK5" s="24" t="s">
        <v>87</v>
      </c>
      <c r="CL5" s="24" t="s">
        <v>81</v>
      </c>
      <c r="CM5" s="24" t="s">
        <v>82</v>
      </c>
      <c r="CN5" s="24" t="s">
        <v>83</v>
      </c>
      <c r="CO5" s="24" t="s">
        <v>84</v>
      </c>
      <c r="CP5" s="24" t="s">
        <v>85</v>
      </c>
      <c r="CQ5" s="24" t="s">
        <v>88</v>
      </c>
      <c r="CR5" s="24" t="s">
        <v>89</v>
      </c>
      <c r="CS5" s="24" t="s">
        <v>90</v>
      </c>
      <c r="CT5" s="24" t="s">
        <v>91</v>
      </c>
      <c r="CU5" s="24" t="s">
        <v>92</v>
      </c>
      <c r="CV5" s="24" t="s">
        <v>87</v>
      </c>
      <c r="CW5" s="24" t="s">
        <v>81</v>
      </c>
      <c r="CX5" s="24" t="s">
        <v>82</v>
      </c>
      <c r="CY5" s="24" t="s">
        <v>83</v>
      </c>
      <c r="CZ5" s="24" t="s">
        <v>84</v>
      </c>
      <c r="DA5" s="24" t="s">
        <v>85</v>
      </c>
      <c r="DB5" s="24" t="s">
        <v>88</v>
      </c>
      <c r="DC5" s="24" t="s">
        <v>89</v>
      </c>
      <c r="DD5" s="24" t="s">
        <v>90</v>
      </c>
      <c r="DE5" s="24" t="s">
        <v>91</v>
      </c>
      <c r="DF5" s="24" t="s">
        <v>92</v>
      </c>
      <c r="DG5" s="24" t="s">
        <v>87</v>
      </c>
      <c r="DH5" s="24" t="s">
        <v>81</v>
      </c>
      <c r="DI5" s="24" t="s">
        <v>82</v>
      </c>
      <c r="DJ5" s="24" t="s">
        <v>83</v>
      </c>
      <c r="DK5" s="24" t="s">
        <v>84</v>
      </c>
      <c r="DL5" s="24" t="s">
        <v>85</v>
      </c>
      <c r="DM5" s="24" t="s">
        <v>88</v>
      </c>
      <c r="DN5" s="24" t="s">
        <v>89</v>
      </c>
      <c r="DO5" s="24" t="s">
        <v>90</v>
      </c>
      <c r="DP5" s="24" t="s">
        <v>91</v>
      </c>
      <c r="DQ5" s="24" t="s">
        <v>92</v>
      </c>
      <c r="DR5" s="24" t="s">
        <v>87</v>
      </c>
      <c r="DS5" s="24" t="s">
        <v>81</v>
      </c>
      <c r="DT5" s="24" t="s">
        <v>82</v>
      </c>
      <c r="DU5" s="24" t="s">
        <v>83</v>
      </c>
      <c r="DV5" s="24" t="s">
        <v>84</v>
      </c>
      <c r="DW5" s="24" t="s">
        <v>85</v>
      </c>
      <c r="DX5" s="24" t="s">
        <v>88</v>
      </c>
      <c r="DY5" s="24" t="s">
        <v>89</v>
      </c>
      <c r="DZ5" s="24" t="s">
        <v>90</v>
      </c>
      <c r="EA5" s="24" t="s">
        <v>91</v>
      </c>
      <c r="EB5" s="24" t="s">
        <v>92</v>
      </c>
      <c r="EC5" s="24" t="s">
        <v>87</v>
      </c>
      <c r="ED5" s="24" t="s">
        <v>81</v>
      </c>
      <c r="EE5" s="24" t="s">
        <v>82</v>
      </c>
      <c r="EF5" s="24" t="s">
        <v>83</v>
      </c>
      <c r="EG5" s="24" t="s">
        <v>84</v>
      </c>
      <c r="EH5" s="24" t="s">
        <v>85</v>
      </c>
      <c r="EI5" s="24" t="s">
        <v>88</v>
      </c>
      <c r="EJ5" s="24" t="s">
        <v>89</v>
      </c>
      <c r="EK5" s="24" t="s">
        <v>90</v>
      </c>
      <c r="EL5" s="24" t="s">
        <v>91</v>
      </c>
      <c r="EM5" s="24" t="s">
        <v>92</v>
      </c>
      <c r="EN5" s="24" t="s">
        <v>87</v>
      </c>
    </row>
    <row r="6" spans="1:144" s="14" customFormat="1" x14ac:dyDescent="0.2">
      <c r="A6" s="15" t="s">
        <v>93</v>
      </c>
      <c r="B6" s="20">
        <f t="shared" ref="B6:W6" si="1">B7</f>
        <v>2024</v>
      </c>
      <c r="C6" s="20">
        <f t="shared" si="1"/>
        <v>264075</v>
      </c>
      <c r="D6" s="20">
        <f t="shared" si="1"/>
        <v>46</v>
      </c>
      <c r="E6" s="20">
        <f t="shared" si="1"/>
        <v>1</v>
      </c>
      <c r="F6" s="20">
        <f t="shared" si="1"/>
        <v>0</v>
      </c>
      <c r="G6" s="20">
        <f t="shared" si="1"/>
        <v>1</v>
      </c>
      <c r="H6" s="20" t="str">
        <f t="shared" si="1"/>
        <v>京都府　京丹波町</v>
      </c>
      <c r="I6" s="20" t="str">
        <f t="shared" si="1"/>
        <v>法適用</v>
      </c>
      <c r="J6" s="20" t="str">
        <f t="shared" si="1"/>
        <v>水道事業</v>
      </c>
      <c r="K6" s="20" t="str">
        <f t="shared" si="1"/>
        <v>末端給水事業</v>
      </c>
      <c r="L6" s="20" t="str">
        <f t="shared" si="1"/>
        <v>A7</v>
      </c>
      <c r="M6" s="20" t="str">
        <f t="shared" si="1"/>
        <v>非設置</v>
      </c>
      <c r="N6" s="25" t="str">
        <f t="shared" si="1"/>
        <v>-</v>
      </c>
      <c r="O6" s="25">
        <f t="shared" si="1"/>
        <v>48.87</v>
      </c>
      <c r="P6" s="25">
        <f t="shared" si="1"/>
        <v>100</v>
      </c>
      <c r="Q6" s="25">
        <f t="shared" si="1"/>
        <v>4450</v>
      </c>
      <c r="R6" s="25">
        <f t="shared" si="1"/>
        <v>12384</v>
      </c>
      <c r="S6" s="25">
        <f t="shared" si="1"/>
        <v>303.08999999999997</v>
      </c>
      <c r="T6" s="25">
        <f t="shared" si="1"/>
        <v>40.86</v>
      </c>
      <c r="U6" s="25">
        <f t="shared" si="1"/>
        <v>12254</v>
      </c>
      <c r="V6" s="25">
        <f t="shared" si="1"/>
        <v>36.75</v>
      </c>
      <c r="W6" s="25">
        <f t="shared" si="1"/>
        <v>333.44</v>
      </c>
      <c r="X6" s="27">
        <f t="shared" ref="X6:AG6" si="2">IF(X7="",NA(),X7)</f>
        <v>105.04</v>
      </c>
      <c r="Y6" s="27">
        <f t="shared" si="2"/>
        <v>104.43</v>
      </c>
      <c r="Z6" s="27">
        <f t="shared" si="2"/>
        <v>105.58</v>
      </c>
      <c r="AA6" s="27">
        <f t="shared" si="2"/>
        <v>105.5</v>
      </c>
      <c r="AB6" s="27">
        <f t="shared" si="2"/>
        <v>104.22</v>
      </c>
      <c r="AC6" s="27">
        <f t="shared" si="2"/>
        <v>109.02</v>
      </c>
      <c r="AD6" s="27">
        <f t="shared" si="2"/>
        <v>107.81</v>
      </c>
      <c r="AE6" s="27">
        <f t="shared" si="2"/>
        <v>107.21</v>
      </c>
      <c r="AF6" s="27">
        <f t="shared" si="2"/>
        <v>105.97</v>
      </c>
      <c r="AG6" s="27">
        <f t="shared" si="2"/>
        <v>105.08</v>
      </c>
      <c r="AH6" s="25" t="str">
        <f>IF(AH7="","",IF(AH7="-","【-】","【"&amp;SUBSTITUTE(TEXT(AH7,"#,##0.00"),"-","△")&amp;"】"))</f>
        <v>【107.26】</v>
      </c>
      <c r="AI6" s="25">
        <f t="shared" ref="AI6:AR6" si="3">IF(AI7="",NA(),AI7)</f>
        <v>0</v>
      </c>
      <c r="AJ6" s="25">
        <f t="shared" si="3"/>
        <v>0</v>
      </c>
      <c r="AK6" s="25">
        <f t="shared" si="3"/>
        <v>0</v>
      </c>
      <c r="AL6" s="25">
        <f t="shared" si="3"/>
        <v>0</v>
      </c>
      <c r="AM6" s="25">
        <f t="shared" si="3"/>
        <v>0</v>
      </c>
      <c r="AN6" s="27">
        <f t="shared" si="3"/>
        <v>11</v>
      </c>
      <c r="AO6" s="27">
        <f t="shared" si="3"/>
        <v>8.86</v>
      </c>
      <c r="AP6" s="27">
        <f t="shared" si="3"/>
        <v>7.65</v>
      </c>
      <c r="AQ6" s="27">
        <f t="shared" si="3"/>
        <v>8.52</v>
      </c>
      <c r="AR6" s="27">
        <f t="shared" si="3"/>
        <v>10.8</v>
      </c>
      <c r="AS6" s="25" t="str">
        <f>IF(AS7="","",IF(AS7="-","【-】","【"&amp;SUBSTITUTE(TEXT(AS7,"#,##0.00"),"-","△")&amp;"】"))</f>
        <v>【1.61】</v>
      </c>
      <c r="AT6" s="27">
        <f t="shared" ref="AT6:BC6" si="4">IF(AT7="",NA(),AT7)</f>
        <v>55.4</v>
      </c>
      <c r="AU6" s="27">
        <f t="shared" si="4"/>
        <v>56.78</v>
      </c>
      <c r="AV6" s="27">
        <f t="shared" si="4"/>
        <v>56.05</v>
      </c>
      <c r="AW6" s="27">
        <f t="shared" si="4"/>
        <v>50.71</v>
      </c>
      <c r="AX6" s="27">
        <f t="shared" si="4"/>
        <v>45.57</v>
      </c>
      <c r="AY6" s="27">
        <f t="shared" si="4"/>
        <v>371.81</v>
      </c>
      <c r="AZ6" s="27">
        <f t="shared" si="4"/>
        <v>384.23</v>
      </c>
      <c r="BA6" s="27">
        <f t="shared" si="4"/>
        <v>364.3</v>
      </c>
      <c r="BB6" s="27">
        <f t="shared" si="4"/>
        <v>378.87</v>
      </c>
      <c r="BC6" s="27">
        <f t="shared" si="4"/>
        <v>362.35</v>
      </c>
      <c r="BD6" s="25" t="str">
        <f>IF(BD7="","",IF(BD7="-","【-】","【"&amp;SUBSTITUTE(TEXT(BD7,"#,##0.00"),"-","△")&amp;"】"))</f>
        <v>【239.69】</v>
      </c>
      <c r="BE6" s="27">
        <f t="shared" ref="BE6:BN6" si="5">IF(BE7="",NA(),BE7)</f>
        <v>1520.26</v>
      </c>
      <c r="BF6" s="27">
        <f t="shared" si="5"/>
        <v>1423.53</v>
      </c>
      <c r="BG6" s="27">
        <f t="shared" si="5"/>
        <v>1318.42</v>
      </c>
      <c r="BH6" s="27">
        <f t="shared" si="5"/>
        <v>1242.53</v>
      </c>
      <c r="BI6" s="27">
        <f t="shared" si="5"/>
        <v>1156.3900000000001</v>
      </c>
      <c r="BJ6" s="27">
        <f t="shared" si="5"/>
        <v>465.85</v>
      </c>
      <c r="BK6" s="27">
        <f t="shared" si="5"/>
        <v>439.43</v>
      </c>
      <c r="BL6" s="27">
        <f t="shared" si="5"/>
        <v>438.41</v>
      </c>
      <c r="BM6" s="27">
        <f t="shared" si="5"/>
        <v>430.23</v>
      </c>
      <c r="BN6" s="27">
        <f t="shared" si="5"/>
        <v>429.24</v>
      </c>
      <c r="BO6" s="25" t="str">
        <f>IF(BO7="","",IF(BO7="-","【-】","【"&amp;SUBSTITUTE(TEXT(BO7,"#,##0.00"),"-","△")&amp;"】"))</f>
        <v>【264.86】</v>
      </c>
      <c r="BP6" s="27">
        <f t="shared" ref="BP6:BY6" si="6">IF(BP7="",NA(),BP7)</f>
        <v>55.58</v>
      </c>
      <c r="BQ6" s="27">
        <f t="shared" si="6"/>
        <v>56.89</v>
      </c>
      <c r="BR6" s="27">
        <f t="shared" si="6"/>
        <v>57.64</v>
      </c>
      <c r="BS6" s="27">
        <f t="shared" si="6"/>
        <v>59.34</v>
      </c>
      <c r="BT6" s="27">
        <f t="shared" si="6"/>
        <v>59.26</v>
      </c>
      <c r="BU6" s="27">
        <f t="shared" si="6"/>
        <v>92.39</v>
      </c>
      <c r="BV6" s="27">
        <f t="shared" si="6"/>
        <v>94.41</v>
      </c>
      <c r="BW6" s="27">
        <f t="shared" si="6"/>
        <v>90.96</v>
      </c>
      <c r="BX6" s="27">
        <f t="shared" si="6"/>
        <v>90.66</v>
      </c>
      <c r="BY6" s="27">
        <f t="shared" si="6"/>
        <v>90.78</v>
      </c>
      <c r="BZ6" s="25" t="str">
        <f>IF(BZ7="","",IF(BZ7="-","【-】","【"&amp;SUBSTITUTE(TEXT(BZ7,"#,##0.00"),"-","△")&amp;"】"))</f>
        <v>【97.59】</v>
      </c>
      <c r="CA6" s="27">
        <f t="shared" ref="CA6:CJ6" si="7">IF(CA7="",NA(),CA7)</f>
        <v>440.51</v>
      </c>
      <c r="CB6" s="27">
        <f t="shared" si="7"/>
        <v>430.35</v>
      </c>
      <c r="CC6" s="27">
        <f t="shared" si="7"/>
        <v>424.83</v>
      </c>
      <c r="CD6" s="27">
        <f t="shared" si="7"/>
        <v>414.94</v>
      </c>
      <c r="CE6" s="27">
        <f t="shared" si="7"/>
        <v>415.63</v>
      </c>
      <c r="CF6" s="27">
        <f t="shared" si="7"/>
        <v>192.98</v>
      </c>
      <c r="CG6" s="27">
        <f t="shared" si="7"/>
        <v>192.13</v>
      </c>
      <c r="CH6" s="27">
        <f t="shared" si="7"/>
        <v>197.04</v>
      </c>
      <c r="CI6" s="27">
        <f t="shared" si="7"/>
        <v>199.33</v>
      </c>
      <c r="CJ6" s="27">
        <f t="shared" si="7"/>
        <v>202.75</v>
      </c>
      <c r="CK6" s="25" t="str">
        <f>IF(CK7="","",IF(CK7="-","【-】","【"&amp;SUBSTITUTE(TEXT(CK7,"#,##0.00"),"-","△")&amp;"】"))</f>
        <v>【181.66】</v>
      </c>
      <c r="CL6" s="27">
        <f t="shared" ref="CL6:CU6" si="8">IF(CL7="",NA(),CL7)</f>
        <v>49.83</v>
      </c>
      <c r="CM6" s="27">
        <f t="shared" si="8"/>
        <v>45.63</v>
      </c>
      <c r="CN6" s="27">
        <f t="shared" si="8"/>
        <v>45.7</v>
      </c>
      <c r="CO6" s="27">
        <f t="shared" si="8"/>
        <v>45.52</v>
      </c>
      <c r="CP6" s="27">
        <f t="shared" si="8"/>
        <v>67.8</v>
      </c>
      <c r="CQ6" s="27">
        <f t="shared" si="8"/>
        <v>54.43</v>
      </c>
      <c r="CR6" s="27">
        <f t="shared" si="8"/>
        <v>53.87</v>
      </c>
      <c r="CS6" s="27">
        <f t="shared" si="8"/>
        <v>54.49</v>
      </c>
      <c r="CT6" s="27">
        <f t="shared" si="8"/>
        <v>54.8</v>
      </c>
      <c r="CU6" s="27">
        <f t="shared" si="8"/>
        <v>55.47</v>
      </c>
      <c r="CV6" s="25" t="str">
        <f>IF(CV7="","",IF(CV7="-","【-】","【"&amp;SUBSTITUTE(TEXT(CV7,"#,##0.00"),"-","△")&amp;"】"))</f>
        <v>【60.21】</v>
      </c>
      <c r="CW6" s="27">
        <f t="shared" ref="CW6:DF6" si="9">IF(CW7="",NA(),CW7)</f>
        <v>71.11</v>
      </c>
      <c r="CX6" s="27">
        <f t="shared" si="9"/>
        <v>71.44</v>
      </c>
      <c r="CY6" s="27">
        <f t="shared" si="9"/>
        <v>72.39</v>
      </c>
      <c r="CZ6" s="27">
        <f t="shared" si="9"/>
        <v>71.52</v>
      </c>
      <c r="DA6" s="27">
        <f t="shared" si="9"/>
        <v>72.2</v>
      </c>
      <c r="DB6" s="27">
        <f t="shared" si="9"/>
        <v>79.44</v>
      </c>
      <c r="DC6" s="27">
        <f t="shared" si="9"/>
        <v>79.489999999999995</v>
      </c>
      <c r="DD6" s="27">
        <f t="shared" si="9"/>
        <v>78.8</v>
      </c>
      <c r="DE6" s="27">
        <f t="shared" si="9"/>
        <v>77.98</v>
      </c>
      <c r="DF6" s="27">
        <f t="shared" si="9"/>
        <v>76.97</v>
      </c>
      <c r="DG6" s="25" t="str">
        <f>IF(DG7="","",IF(DG7="-","【-】","【"&amp;SUBSTITUTE(TEXT(DG7,"#,##0.00"),"-","△")&amp;"】"))</f>
        <v>【89.21】</v>
      </c>
      <c r="DH6" s="27">
        <f t="shared" ref="DH6:DQ6" si="10">IF(DH7="",NA(),DH7)</f>
        <v>20.71</v>
      </c>
      <c r="DI6" s="27">
        <f t="shared" si="10"/>
        <v>24.53</v>
      </c>
      <c r="DJ6" s="27">
        <f t="shared" si="10"/>
        <v>27.81</v>
      </c>
      <c r="DK6" s="27">
        <f t="shared" si="10"/>
        <v>30.97</v>
      </c>
      <c r="DL6" s="27">
        <f t="shared" si="10"/>
        <v>33.799999999999997</v>
      </c>
      <c r="DM6" s="27">
        <f t="shared" si="10"/>
        <v>49.39</v>
      </c>
      <c r="DN6" s="27">
        <f t="shared" si="10"/>
        <v>50.75</v>
      </c>
      <c r="DO6" s="27">
        <f t="shared" si="10"/>
        <v>51.72</v>
      </c>
      <c r="DP6" s="27">
        <f t="shared" si="10"/>
        <v>52.27</v>
      </c>
      <c r="DQ6" s="27">
        <f t="shared" si="10"/>
        <v>52.87</v>
      </c>
      <c r="DR6" s="25" t="str">
        <f>IF(DR7="","",IF(DR7="-","【-】","【"&amp;SUBSTITUTE(TEXT(DR7,"#,##0.00"),"-","△")&amp;"】"))</f>
        <v>【52.41】</v>
      </c>
      <c r="DS6" s="27">
        <f t="shared" ref="DS6:EB6" si="11">IF(DS7="",NA(),DS7)</f>
        <v>26.48</v>
      </c>
      <c r="DT6" s="27">
        <f t="shared" si="11"/>
        <v>31.55</v>
      </c>
      <c r="DU6" s="27">
        <f t="shared" si="11"/>
        <v>33.450000000000003</v>
      </c>
      <c r="DV6" s="27">
        <f t="shared" si="11"/>
        <v>33.96</v>
      </c>
      <c r="DW6" s="27">
        <f t="shared" si="11"/>
        <v>35.06</v>
      </c>
      <c r="DX6" s="27">
        <f t="shared" si="11"/>
        <v>18.57</v>
      </c>
      <c r="DY6" s="27">
        <f t="shared" si="11"/>
        <v>21.14</v>
      </c>
      <c r="DZ6" s="27">
        <f t="shared" si="11"/>
        <v>22.12</v>
      </c>
      <c r="EA6" s="27">
        <f t="shared" si="11"/>
        <v>25.67</v>
      </c>
      <c r="EB6" s="27">
        <f t="shared" si="11"/>
        <v>26.86</v>
      </c>
      <c r="EC6" s="25" t="str">
        <f>IF(EC7="","",IF(EC7="-","【-】","【"&amp;SUBSTITUTE(TEXT(EC7,"#,##0.00"),"-","△")&amp;"】"))</f>
        <v>【26.78】</v>
      </c>
      <c r="ED6" s="27">
        <f t="shared" ref="ED6:EM6" si="12">IF(ED7="",NA(),ED7)</f>
        <v>0.48</v>
      </c>
      <c r="EE6" s="27">
        <f t="shared" si="12"/>
        <v>0.43</v>
      </c>
      <c r="EF6" s="27">
        <f t="shared" si="12"/>
        <v>0.56000000000000005</v>
      </c>
      <c r="EG6" s="27">
        <f t="shared" si="12"/>
        <v>0.31</v>
      </c>
      <c r="EH6" s="27">
        <f t="shared" si="12"/>
        <v>0.22</v>
      </c>
      <c r="EI6" s="27">
        <f t="shared" si="12"/>
        <v>0.44</v>
      </c>
      <c r="EJ6" s="27">
        <f t="shared" si="12"/>
        <v>0.5</v>
      </c>
      <c r="EK6" s="27">
        <f t="shared" si="12"/>
        <v>0.4</v>
      </c>
      <c r="EL6" s="27">
        <f t="shared" si="12"/>
        <v>0.4</v>
      </c>
      <c r="EM6" s="27">
        <f t="shared" si="12"/>
        <v>0.39</v>
      </c>
      <c r="EN6" s="25" t="str">
        <f>IF(EN7="","",IF(EN7="-","【-】","【"&amp;SUBSTITUTE(TEXT(EN7,"#,##0.00"),"-","△")&amp;"】"))</f>
        <v>【0.59】</v>
      </c>
    </row>
    <row r="7" spans="1:144" s="14" customFormat="1" x14ac:dyDescent="0.2">
      <c r="A7" s="15"/>
      <c r="B7" s="21">
        <v>2024</v>
      </c>
      <c r="C7" s="21">
        <v>264075</v>
      </c>
      <c r="D7" s="21">
        <v>46</v>
      </c>
      <c r="E7" s="21">
        <v>1</v>
      </c>
      <c r="F7" s="21">
        <v>0</v>
      </c>
      <c r="G7" s="21">
        <v>1</v>
      </c>
      <c r="H7" s="21" t="s">
        <v>94</v>
      </c>
      <c r="I7" s="21" t="s">
        <v>95</v>
      </c>
      <c r="J7" s="21" t="s">
        <v>96</v>
      </c>
      <c r="K7" s="21" t="s">
        <v>97</v>
      </c>
      <c r="L7" s="21" t="s">
        <v>98</v>
      </c>
      <c r="M7" s="21" t="s">
        <v>0</v>
      </c>
      <c r="N7" s="26" t="s">
        <v>99</v>
      </c>
      <c r="O7" s="26">
        <v>48.87</v>
      </c>
      <c r="P7" s="26">
        <v>100</v>
      </c>
      <c r="Q7" s="26">
        <v>4450</v>
      </c>
      <c r="R7" s="26">
        <v>12384</v>
      </c>
      <c r="S7" s="26">
        <v>303.08999999999997</v>
      </c>
      <c r="T7" s="26">
        <v>40.86</v>
      </c>
      <c r="U7" s="26">
        <v>12254</v>
      </c>
      <c r="V7" s="26">
        <v>36.75</v>
      </c>
      <c r="W7" s="26">
        <v>333.44</v>
      </c>
      <c r="X7" s="26">
        <v>105.04</v>
      </c>
      <c r="Y7" s="26">
        <v>104.43</v>
      </c>
      <c r="Z7" s="26">
        <v>105.58</v>
      </c>
      <c r="AA7" s="26">
        <v>105.5</v>
      </c>
      <c r="AB7" s="26">
        <v>104.22</v>
      </c>
      <c r="AC7" s="26">
        <v>109.02</v>
      </c>
      <c r="AD7" s="26">
        <v>107.81</v>
      </c>
      <c r="AE7" s="26">
        <v>107.21</v>
      </c>
      <c r="AF7" s="26">
        <v>105.97</v>
      </c>
      <c r="AG7" s="26">
        <v>105.08</v>
      </c>
      <c r="AH7" s="26">
        <v>107.26</v>
      </c>
      <c r="AI7" s="26">
        <v>0</v>
      </c>
      <c r="AJ7" s="26">
        <v>0</v>
      </c>
      <c r="AK7" s="26">
        <v>0</v>
      </c>
      <c r="AL7" s="26">
        <v>0</v>
      </c>
      <c r="AM7" s="26">
        <v>0</v>
      </c>
      <c r="AN7" s="26">
        <v>11</v>
      </c>
      <c r="AO7" s="26">
        <v>8.86</v>
      </c>
      <c r="AP7" s="26">
        <v>7.65</v>
      </c>
      <c r="AQ7" s="26">
        <v>8.52</v>
      </c>
      <c r="AR7" s="26">
        <v>10.8</v>
      </c>
      <c r="AS7" s="26">
        <v>1.61</v>
      </c>
      <c r="AT7" s="26">
        <v>55.4</v>
      </c>
      <c r="AU7" s="26">
        <v>56.78</v>
      </c>
      <c r="AV7" s="26">
        <v>56.05</v>
      </c>
      <c r="AW7" s="26">
        <v>50.71</v>
      </c>
      <c r="AX7" s="26">
        <v>45.57</v>
      </c>
      <c r="AY7" s="26">
        <v>371.81</v>
      </c>
      <c r="AZ7" s="26">
        <v>384.23</v>
      </c>
      <c r="BA7" s="26">
        <v>364.3</v>
      </c>
      <c r="BB7" s="26">
        <v>378.87</v>
      </c>
      <c r="BC7" s="26">
        <v>362.35</v>
      </c>
      <c r="BD7" s="26">
        <v>239.69</v>
      </c>
      <c r="BE7" s="26">
        <v>1520.26</v>
      </c>
      <c r="BF7" s="26">
        <v>1423.53</v>
      </c>
      <c r="BG7" s="26">
        <v>1318.42</v>
      </c>
      <c r="BH7" s="26">
        <v>1242.53</v>
      </c>
      <c r="BI7" s="26">
        <v>1156.3900000000001</v>
      </c>
      <c r="BJ7" s="26">
        <v>465.85</v>
      </c>
      <c r="BK7" s="26">
        <v>439.43</v>
      </c>
      <c r="BL7" s="26">
        <v>438.41</v>
      </c>
      <c r="BM7" s="26">
        <v>430.23</v>
      </c>
      <c r="BN7" s="26">
        <v>429.24</v>
      </c>
      <c r="BO7" s="26">
        <v>264.86</v>
      </c>
      <c r="BP7" s="26">
        <v>55.58</v>
      </c>
      <c r="BQ7" s="26">
        <v>56.89</v>
      </c>
      <c r="BR7" s="26">
        <v>57.64</v>
      </c>
      <c r="BS7" s="26">
        <v>59.34</v>
      </c>
      <c r="BT7" s="26">
        <v>59.26</v>
      </c>
      <c r="BU7" s="26">
        <v>92.39</v>
      </c>
      <c r="BV7" s="26">
        <v>94.41</v>
      </c>
      <c r="BW7" s="26">
        <v>90.96</v>
      </c>
      <c r="BX7" s="26">
        <v>90.66</v>
      </c>
      <c r="BY7" s="26">
        <v>90.78</v>
      </c>
      <c r="BZ7" s="26">
        <v>97.59</v>
      </c>
      <c r="CA7" s="26">
        <v>440.51</v>
      </c>
      <c r="CB7" s="26">
        <v>430.35</v>
      </c>
      <c r="CC7" s="26">
        <v>424.83</v>
      </c>
      <c r="CD7" s="26">
        <v>414.94</v>
      </c>
      <c r="CE7" s="26">
        <v>415.63</v>
      </c>
      <c r="CF7" s="26">
        <v>192.98</v>
      </c>
      <c r="CG7" s="26">
        <v>192.13</v>
      </c>
      <c r="CH7" s="26">
        <v>197.04</v>
      </c>
      <c r="CI7" s="26">
        <v>199.33</v>
      </c>
      <c r="CJ7" s="26">
        <v>202.75</v>
      </c>
      <c r="CK7" s="26">
        <v>181.66</v>
      </c>
      <c r="CL7" s="26">
        <v>49.83</v>
      </c>
      <c r="CM7" s="26">
        <v>45.63</v>
      </c>
      <c r="CN7" s="26">
        <v>45.7</v>
      </c>
      <c r="CO7" s="26">
        <v>45.52</v>
      </c>
      <c r="CP7" s="26">
        <v>67.8</v>
      </c>
      <c r="CQ7" s="26">
        <v>54.43</v>
      </c>
      <c r="CR7" s="26">
        <v>53.87</v>
      </c>
      <c r="CS7" s="26">
        <v>54.49</v>
      </c>
      <c r="CT7" s="26">
        <v>54.8</v>
      </c>
      <c r="CU7" s="26">
        <v>55.47</v>
      </c>
      <c r="CV7" s="26">
        <v>60.21</v>
      </c>
      <c r="CW7" s="26">
        <v>71.11</v>
      </c>
      <c r="CX7" s="26">
        <v>71.44</v>
      </c>
      <c r="CY7" s="26">
        <v>72.39</v>
      </c>
      <c r="CZ7" s="26">
        <v>71.52</v>
      </c>
      <c r="DA7" s="26">
        <v>72.2</v>
      </c>
      <c r="DB7" s="26">
        <v>79.44</v>
      </c>
      <c r="DC7" s="26">
        <v>79.489999999999995</v>
      </c>
      <c r="DD7" s="26">
        <v>78.8</v>
      </c>
      <c r="DE7" s="26">
        <v>77.98</v>
      </c>
      <c r="DF7" s="26">
        <v>76.97</v>
      </c>
      <c r="DG7" s="26">
        <v>89.21</v>
      </c>
      <c r="DH7" s="26">
        <v>20.71</v>
      </c>
      <c r="DI7" s="26">
        <v>24.53</v>
      </c>
      <c r="DJ7" s="26">
        <v>27.81</v>
      </c>
      <c r="DK7" s="26">
        <v>30.97</v>
      </c>
      <c r="DL7" s="26">
        <v>33.799999999999997</v>
      </c>
      <c r="DM7" s="26">
        <v>49.39</v>
      </c>
      <c r="DN7" s="26">
        <v>50.75</v>
      </c>
      <c r="DO7" s="26">
        <v>51.72</v>
      </c>
      <c r="DP7" s="26">
        <v>52.27</v>
      </c>
      <c r="DQ7" s="26">
        <v>52.87</v>
      </c>
      <c r="DR7" s="26">
        <v>52.41</v>
      </c>
      <c r="DS7" s="26">
        <v>26.48</v>
      </c>
      <c r="DT7" s="26">
        <v>31.55</v>
      </c>
      <c r="DU7" s="26">
        <v>33.450000000000003</v>
      </c>
      <c r="DV7" s="26">
        <v>33.96</v>
      </c>
      <c r="DW7" s="26">
        <v>35.06</v>
      </c>
      <c r="DX7" s="26">
        <v>18.57</v>
      </c>
      <c r="DY7" s="26">
        <v>21.14</v>
      </c>
      <c r="DZ7" s="26">
        <v>22.12</v>
      </c>
      <c r="EA7" s="26">
        <v>25.67</v>
      </c>
      <c r="EB7" s="26">
        <v>26.86</v>
      </c>
      <c r="EC7" s="26">
        <v>26.78</v>
      </c>
      <c r="ED7" s="26">
        <v>0.48</v>
      </c>
      <c r="EE7" s="26">
        <v>0.43</v>
      </c>
      <c r="EF7" s="26">
        <v>0.56000000000000005</v>
      </c>
      <c r="EG7" s="26">
        <v>0.31</v>
      </c>
      <c r="EH7" s="26">
        <v>0.22</v>
      </c>
      <c r="EI7" s="26">
        <v>0.44</v>
      </c>
      <c r="EJ7" s="26">
        <v>0.5</v>
      </c>
      <c r="EK7" s="26">
        <v>0.4</v>
      </c>
      <c r="EL7" s="26">
        <v>0.4</v>
      </c>
      <c r="EM7" s="26">
        <v>0.39</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52</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安田　怜奈</cp:lastModifiedBy>
  <dcterms:created xsi:type="dcterms:W3CDTF">2025-12-12T09:19:30Z</dcterms:created>
  <dcterms:modified xsi:type="dcterms:W3CDTF">2026-02-12T00:57:58Z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2026-02-03T09:58:38Z</vt:filetime>
  </property>
</Properties>
</file>