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tlfs01\34上下水道課(R7)\下水道\(1101)公共下水道庶務\01財務\07地方公営企業決算の状況\経営比較分析\決裁資料\03 再提出\"/>
    </mc:Choice>
  </mc:AlternateContent>
  <workbookProtection workbookAlgorithmName="SHA-512" workbookHashValue="GaVqstv8KqkoHvfw8iO3bmbbtyP+JOHw2hxJiMSgKJ273dET/WOGH5yL6qCY34AF3rnVhyxJ61f5s8mgpSkxbQ==" workbookSaltValue="QtDYwmTcr07NkbW3jSZ7/w==" workbookSpinCount="100000" lockStructure="1"/>
  <bookViews>
    <workbookView xWindow="0" yWindow="0" windowWidth="20490" windowHeight="736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<sst xmlns="http://schemas.openxmlformats.org/spreadsheetml/2006/main" count="258" uniqueCount="116">
  <si>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</si>
  <si>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</si>
  <si>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</si>
  <si>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</si>
  <si>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</si>
  <si>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</si>
  <si>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</si>
  <si>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</si>
  <si>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</si>
  <si>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</si>
  <si>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</si>
  <si>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</si>
  <si>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</si>
  <si>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</si>
  <si>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</si>
  <si>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</si>
  <si>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</si>
  <si>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</si>
  <si>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</si>
  <si>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</si>
  <si>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</si>
  <si>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</si>
  <si>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</si>
  <si>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</si>
  <si>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</si>
  <si>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</si>
  <si>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</si>
  <si>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</si>
  <si>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</si>
  <si>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</si>
  <si>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</si>
  <si>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</si>
  <si>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</si>
  <si>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</si>
  <si>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</si>
  <si>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</si>
  <si>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</si>
  <si>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</si>
  <si>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</si>
  <si>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</si>
  <si>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</si>
  <si>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</si>
  <si>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</si>
  <si>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</si>
  <si>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</si>
  <si>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</si>
  <si>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</si>
  <si>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</si>
  <si>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</si>
  <si>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</si>
  <si>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</si>
  <si>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</si>
  <si>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</si>
  <si>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</si>
  <si>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</si>
  <si>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</si>
  <si>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</si>
  <si>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</si>
  <si>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</si>
  <si>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</si>
  <si>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</si>
  <si>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</si>
  <si>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</si>
  <si>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</si>
  <si>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</si>
  <si>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</si>
  <si>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</si>
  <si>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</si>
  <si>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</si>
  <si>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</si>
  <si>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</si>
  <si>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</si>
  <si>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</si>
  <si>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</si>
  <si>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</si>
  <si>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</si>
  <si>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</si>
  <si>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</si>
  <si>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</si>
  <si>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</si>
  <si>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</si>
  <si>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</si>
  <si>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</si>
  <si>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</si>
  <si>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</si>
  <si>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</si>
  <si>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</si>
  <si>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</si>
  <si>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</si>
  <si>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</si>
  <si>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</si>
  <si>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</si>
  <si>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</si>
  <si>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</si>
  <si>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</si>
  <si>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</si>
  <si>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宇治田原町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</si>
  <si>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</si>
  <si>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</si>
  <si>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</si>
  <si>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</si>
  <si>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</si>
  <si>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</si>
  <si>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</si>
  <si>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</si>
  <si>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</si>
  <si>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</si>
  <si>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</si>
  <si>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</si>
  <si>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</si>
  <si>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</si>
  <si>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</si>
  <si>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</si>
  <si>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平成７年設置の浄化槽が最も古く、法定耐用年数を超過した浄化槽はないが、槽割れなどが散見され、今後、設備の更新が課題となってくることが想定されます。</t>
    <phoneticPr fontId="4"/>
  </si>
  <si>
    <t>　公共下水道の未整備地域の汚水処理手法を見直し、一部地域を公共下水道計画区域から除外、個別排水処理事業による汚水処理に転換することにより、スケールメリットを活かした経営の安定化を図っていきます。
　人材確保についても困難な状況が続いており、技術職の採用をはじめ、人事担当部局と調整を進めています。</t>
    <phoneticPr fontId="4"/>
  </si>
  <si>
    <t>　個別排水処理事業は、公共下水道事業での汚水処理が非効率な山間部の地域で実施していることから、人口減少、高齢化が著しく、使用料収入減少により、経費回収率が低下、汚水処理原価が上昇する傾向にありましたが、令和６年度は汚水処理原価が前年度より低下したことから、経費回収率は改善しました。</t>
    <rPh sb="101" eb="103">
      <t>レイワ</t>
    </rPh>
    <rPh sb="104" eb="106">
      <t>ネンド</t>
    </rPh>
    <rPh sb="107" eb="109">
      <t>オスイ</t>
    </rPh>
    <rPh sb="109" eb="111">
      <t>ショリ</t>
    </rPh>
    <rPh sb="111" eb="113">
      <t>ゲンカ</t>
    </rPh>
    <rPh sb="114" eb="117">
      <t>ゼンネンド</t>
    </rPh>
    <rPh sb="119" eb="121">
      <t>テイカ</t>
    </rPh>
    <rPh sb="128" eb="130">
      <t>ケイヒ</t>
    </rPh>
    <rPh sb="130" eb="132">
      <t>カイシュウ</t>
    </rPh>
    <rPh sb="132" eb="133">
      <t>リツ</t>
    </rPh>
    <rPh sb="134" eb="136">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</si>
</sst>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12-43F6-803C-72AE658C35C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D12-43F6-803C-72AE658C35C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E0-437F-952A-1DDC0FF5FC6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46.36</c:v>
                </c:pt>
                <c:pt idx="1">
                  <c:v>46.45</c:v>
                </c:pt>
                <c:pt idx="2">
                  <c:v>45.36</c:v>
                </c:pt>
                <c:pt idx="3">
                  <c:v>45.93</c:v>
                </c:pt>
                <c:pt idx="4">
                  <c:v>44.52</c:v>
                </c:pt>
              </c:numCache>
            </c:numRef>
          </c:val>
          <c:smooth val="0"/>
          <c:extLst>
            <c:ext xmlns:c16="http://schemas.microsoft.com/office/drawing/2014/chart" uri="{C3380CC4-5D6E-409C-BE32-E72D297353CC}">
              <c16:uniqueId val="{00000001-34E0-437F-952A-1DDC0FF5FC6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A82-4470-B52B-E2645BC68C3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83.08</c:v>
                </c:pt>
                <c:pt idx="1">
                  <c:v>82.61</c:v>
                </c:pt>
                <c:pt idx="2">
                  <c:v>82.21</c:v>
                </c:pt>
                <c:pt idx="3">
                  <c:v>82.98</c:v>
                </c:pt>
                <c:pt idx="4">
                  <c:v>82.9</c:v>
                </c:pt>
              </c:numCache>
            </c:numRef>
          </c:val>
          <c:smooth val="0"/>
          <c:extLst>
            <c:ext xmlns:c16="http://schemas.microsoft.com/office/drawing/2014/chart" uri="{C3380CC4-5D6E-409C-BE32-E72D297353CC}">
              <c16:uniqueId val="{00000001-5A82-4470-B52B-E2645BC68C3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106.79</c:v>
                </c:pt>
                <c:pt idx="1">
                  <c:v>100.27</c:v>
                </c:pt>
                <c:pt idx="2">
                  <c:v>100.11</c:v>
                </c:pt>
                <c:pt idx="3">
                  <c:v>100.03</c:v>
                </c:pt>
                <c:pt idx="4">
                  <c:v>100.43</c:v>
                </c:pt>
              </c:numCache>
            </c:numRef>
          </c:val>
          <c:extLst>
            <c:ext xmlns:c16="http://schemas.microsoft.com/office/drawing/2014/chart" uri="{C3380CC4-5D6E-409C-BE32-E72D297353CC}">
              <c16:uniqueId val="{00000000-0E90-4906-BD5A-C8C6FE85005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96.14</c:v>
                </c:pt>
                <c:pt idx="1">
                  <c:v>95.6</c:v>
                </c:pt>
                <c:pt idx="2">
                  <c:v>93.57</c:v>
                </c:pt>
                <c:pt idx="3">
                  <c:v>96.48</c:v>
                </c:pt>
                <c:pt idx="4">
                  <c:v>100.84</c:v>
                </c:pt>
              </c:numCache>
            </c:numRef>
          </c:val>
          <c:smooth val="0"/>
          <c:extLst>
            <c:ext xmlns:c16="http://schemas.microsoft.com/office/drawing/2014/chart" uri="{C3380CC4-5D6E-409C-BE32-E72D297353CC}">
              <c16:uniqueId val="{00000001-0E90-4906-BD5A-C8C6FE85005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10.88</c:v>
                </c:pt>
                <c:pt idx="1">
                  <c:v>16.350000000000001</c:v>
                </c:pt>
                <c:pt idx="2">
                  <c:v>21.83</c:v>
                </c:pt>
                <c:pt idx="3">
                  <c:v>26.99</c:v>
                </c:pt>
                <c:pt idx="4">
                  <c:v>32.39</c:v>
                </c:pt>
              </c:numCache>
            </c:numRef>
          </c:val>
          <c:extLst>
            <c:ext xmlns:c16="http://schemas.microsoft.com/office/drawing/2014/chart" uri="{C3380CC4-5D6E-409C-BE32-E72D297353CC}">
              <c16:uniqueId val="{00000000-9967-438F-B5AE-7E0AABF2A84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33.75</c:v>
                </c:pt>
                <c:pt idx="1">
                  <c:v>36.21</c:v>
                </c:pt>
                <c:pt idx="2">
                  <c:v>39.69</c:v>
                </c:pt>
                <c:pt idx="3">
                  <c:v>39.700000000000003</c:v>
                </c:pt>
                <c:pt idx="4">
                  <c:v>39.79</c:v>
                </c:pt>
              </c:numCache>
            </c:numRef>
          </c:val>
          <c:smooth val="0"/>
          <c:extLst>
            <c:ext xmlns:c16="http://schemas.microsoft.com/office/drawing/2014/chart" uri="{C3380CC4-5D6E-409C-BE32-E72D297353CC}">
              <c16:uniqueId val="{00000001-9967-438F-B5AE-7E0AABF2A84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20-49AA-ACB9-F33F791A9DC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E20-49AA-ACB9-F33F791A9DC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8F-4317-8570-9F0DE42AF2B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237</c:v>
                </c:pt>
                <c:pt idx="1">
                  <c:v>257.23</c:v>
                </c:pt>
                <c:pt idx="2">
                  <c:v>293.54000000000002</c:v>
                </c:pt>
                <c:pt idx="3">
                  <c:v>224.6</c:v>
                </c:pt>
                <c:pt idx="4">
                  <c:v>135.16999999999999</c:v>
                </c:pt>
              </c:numCache>
            </c:numRef>
          </c:val>
          <c:smooth val="0"/>
          <c:extLst>
            <c:ext xmlns:c16="http://schemas.microsoft.com/office/drawing/2014/chart" uri="{C3380CC4-5D6E-409C-BE32-E72D297353CC}">
              <c16:uniqueId val="{00000001-228F-4317-8570-9F0DE42AF2B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159.47</c:v>
                </c:pt>
                <c:pt idx="1">
                  <c:v>219.49</c:v>
                </c:pt>
                <c:pt idx="2">
                  <c:v>290.38</c:v>
                </c:pt>
                <c:pt idx="3">
                  <c:v>339.12</c:v>
                </c:pt>
                <c:pt idx="4">
                  <c:v>397.22</c:v>
                </c:pt>
              </c:numCache>
            </c:numRef>
          </c:val>
          <c:extLst>
            <c:ext xmlns:c16="http://schemas.microsoft.com/office/drawing/2014/chart" uri="{C3380CC4-5D6E-409C-BE32-E72D297353CC}">
              <c16:uniqueId val="{00000000-5FE2-46F3-9075-C3918AC1035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135.35</c:v>
                </c:pt>
                <c:pt idx="1">
                  <c:v>150.91999999999999</c:v>
                </c:pt>
                <c:pt idx="2">
                  <c:v>151.72</c:v>
                </c:pt>
                <c:pt idx="3">
                  <c:v>132.16</c:v>
                </c:pt>
                <c:pt idx="4">
                  <c:v>113.41</c:v>
                </c:pt>
              </c:numCache>
            </c:numRef>
          </c:val>
          <c:smooth val="0"/>
          <c:extLst>
            <c:ext xmlns:c16="http://schemas.microsoft.com/office/drawing/2014/chart" uri="{C3380CC4-5D6E-409C-BE32-E72D297353CC}">
              <c16:uniqueId val="{00000001-5FE2-46F3-9075-C3918AC1035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800.36</c:v>
                </c:pt>
                <c:pt idx="1">
                  <c:v>778.25</c:v>
                </c:pt>
                <c:pt idx="2">
                  <c:v>726.4</c:v>
                </c:pt>
                <c:pt idx="3">
                  <c:v>718.48</c:v>
                </c:pt>
                <c:pt idx="4">
                  <c:v>645.85</c:v>
                </c:pt>
              </c:numCache>
            </c:numRef>
          </c:val>
          <c:extLst>
            <c:ext xmlns:c16="http://schemas.microsoft.com/office/drawing/2014/chart" uri="{C3380CC4-5D6E-409C-BE32-E72D297353CC}">
              <c16:uniqueId val="{00000000-976C-4171-8975-1A61C74B781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782.91</c:v>
                </c:pt>
                <c:pt idx="1">
                  <c:v>783.21</c:v>
                </c:pt>
                <c:pt idx="2">
                  <c:v>902.04</c:v>
                </c:pt>
                <c:pt idx="3">
                  <c:v>992.16</c:v>
                </c:pt>
                <c:pt idx="4">
                  <c:v>950.64</c:v>
                </c:pt>
              </c:numCache>
            </c:numRef>
          </c:val>
          <c:smooth val="0"/>
          <c:extLst>
            <c:ext xmlns:c16="http://schemas.microsoft.com/office/drawing/2014/chart" uri="{C3380CC4-5D6E-409C-BE32-E72D297353CC}">
              <c16:uniqueId val="{00000001-976C-4171-8975-1A61C74B781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30.46</c:v>
                </c:pt>
                <c:pt idx="1">
                  <c:v>29.81</c:v>
                </c:pt>
                <c:pt idx="2">
                  <c:v>28.39</c:v>
                </c:pt>
                <c:pt idx="3">
                  <c:v>28.02</c:v>
                </c:pt>
                <c:pt idx="4">
                  <c:v>34.17</c:v>
                </c:pt>
              </c:numCache>
            </c:numRef>
          </c:val>
          <c:extLst>
            <c:ext xmlns:c16="http://schemas.microsoft.com/office/drawing/2014/chart" uri="{C3380CC4-5D6E-409C-BE32-E72D297353CC}">
              <c16:uniqueId val="{00000000-81E5-4ACB-9376-1D394C94C55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49.38</c:v>
                </c:pt>
                <c:pt idx="1">
                  <c:v>48.53</c:v>
                </c:pt>
                <c:pt idx="2">
                  <c:v>46.11</c:v>
                </c:pt>
                <c:pt idx="3">
                  <c:v>45.55</c:v>
                </c:pt>
                <c:pt idx="4">
                  <c:v>38.549999999999997</c:v>
                </c:pt>
              </c:numCache>
            </c:numRef>
          </c:val>
          <c:smooth val="0"/>
          <c:extLst>
            <c:ext xmlns:c16="http://schemas.microsoft.com/office/drawing/2014/chart" uri="{C3380CC4-5D6E-409C-BE32-E72D297353CC}">
              <c16:uniqueId val="{00000001-81E5-4ACB-9376-1D394C94C55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454.21</c:v>
                </c:pt>
                <c:pt idx="1">
                  <c:v>471.28</c:v>
                </c:pt>
                <c:pt idx="2">
                  <c:v>503.84</c:v>
                </c:pt>
                <c:pt idx="3">
                  <c:v>523.44000000000005</c:v>
                </c:pt>
                <c:pt idx="4">
                  <c:v>434.5</c:v>
                </c:pt>
              </c:numCache>
            </c:numRef>
          </c:val>
          <c:extLst>
            <c:ext xmlns:c16="http://schemas.microsoft.com/office/drawing/2014/chart" uri="{C3380CC4-5D6E-409C-BE32-E72D297353CC}">
              <c16:uniqueId val="{00000000-C90B-42AD-9872-A8820A2EE8F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316.97000000000003</c:v>
                </c:pt>
                <c:pt idx="1">
                  <c:v>326.17</c:v>
                </c:pt>
                <c:pt idx="2">
                  <c:v>336.93</c:v>
                </c:pt>
                <c:pt idx="3">
                  <c:v>331.17</c:v>
                </c:pt>
                <c:pt idx="4">
                  <c:v>391.34</c:v>
                </c:pt>
              </c:numCache>
            </c:numRef>
          </c:val>
          <c:smooth val="0"/>
          <c:extLst>
            <c:ext xmlns:c16="http://schemas.microsoft.com/office/drawing/2014/chart" uri="{C3380CC4-5D6E-409C-BE32-E72D297353CC}">
              <c16:uniqueId val="{00000001-C90B-42AD-9872-A8820A2EE8F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0" zoomScaleNormal="10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京都府　宇治田原町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個別排水処理</v>
      </c>
      <c r="Q8" s="39"/>
      <c r="R8" s="39"/>
      <c r="S8" s="39"/>
      <c r="T8" s="39"/>
      <c r="U8" s="39"/>
      <c r="V8" s="39"/>
      <c r="W8" s="39" t="str">
        <f>データ!L6</f>
        <v>L2</v>
      </c>
      <c r="X8" s="39"/>
      <c r="Y8" s="39"/>
      <c r="Z8" s="39"/>
      <c r="AA8" s="39"/>
      <c r="AB8" s="39"/>
      <c r="AC8" s="39"/>
      <c r="AD8" s="40" t="str">
        <f>データ!$M$6</f>
        <v>非設置</v>
      </c>
      <c r="AE8" s="40"/>
      <c r="AF8" s="40"/>
      <c r="AG8" s="40"/>
      <c r="AH8" s="40"/>
      <c r="AI8" s="40"/>
      <c r="AJ8" s="40"/>
      <c r="AK8" s="3"/>
      <c r="AL8" s="41">
        <f>データ!S6</f>
        <v>8688</v>
      </c>
      <c r="AM8" s="41"/>
      <c r="AN8" s="41"/>
      <c r="AO8" s="41"/>
      <c r="AP8" s="41"/>
      <c r="AQ8" s="41"/>
      <c r="AR8" s="41"/>
      <c r="AS8" s="41"/>
      <c r="AT8" s="34">
        <f>データ!T6</f>
        <v>58.16</v>
      </c>
      <c r="AU8" s="34"/>
      <c r="AV8" s="34"/>
      <c r="AW8" s="34"/>
      <c r="AX8" s="34"/>
      <c r="AY8" s="34"/>
      <c r="AZ8" s="34"/>
      <c r="BA8" s="34"/>
      <c r="BB8" s="34">
        <f>データ!U6</f>
        <v>149.38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76.53</v>
      </c>
      <c r="J10" s="34"/>
      <c r="K10" s="34"/>
      <c r="L10" s="34"/>
      <c r="M10" s="34"/>
      <c r="N10" s="34"/>
      <c r="O10" s="34"/>
      <c r="P10" s="34">
        <f>データ!P6</f>
        <v>1.52</v>
      </c>
      <c r="Q10" s="34"/>
      <c r="R10" s="34"/>
      <c r="S10" s="34"/>
      <c r="T10" s="34"/>
      <c r="U10" s="34"/>
      <c r="V10" s="34"/>
      <c r="W10" s="34">
        <f>データ!Q6</f>
        <v>100</v>
      </c>
      <c r="X10" s="34"/>
      <c r="Y10" s="34"/>
      <c r="Z10" s="34"/>
      <c r="AA10" s="34"/>
      <c r="AB10" s="34"/>
      <c r="AC10" s="34"/>
      <c r="AD10" s="41">
        <f>データ!R6</f>
        <v>2566</v>
      </c>
      <c r="AE10" s="41"/>
      <c r="AF10" s="41"/>
      <c r="AG10" s="41"/>
      <c r="AH10" s="41"/>
      <c r="AI10" s="41"/>
      <c r="AJ10" s="41"/>
      <c r="AK10" s="2"/>
      <c r="AL10" s="41">
        <f>データ!V6</f>
        <v>131</v>
      </c>
      <c r="AM10" s="41"/>
      <c r="AN10" s="41"/>
      <c r="AO10" s="41"/>
      <c r="AP10" s="41"/>
      <c r="AQ10" s="41"/>
      <c r="AR10" s="41"/>
      <c r="AS10" s="41"/>
      <c r="AT10" s="34">
        <f>データ!W6</f>
        <v>0.06</v>
      </c>
      <c r="AU10" s="34"/>
      <c r="AV10" s="34"/>
      <c r="AW10" s="34"/>
      <c r="AX10" s="34"/>
      <c r="AY10" s="34"/>
      <c r="AZ10" s="34"/>
      <c r="BA10" s="34"/>
      <c r="BB10" s="34">
        <f>データ!X6</f>
        <v>2183.33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E7rg3O26vq7MBQ9PL92Kuo19GXza6Wl5BgUpIU4Z1zQS2V7ke4fT0JdJk85zAlsM8quFBc1/y3xIi9YP8CRVZA==" saltValue="t1qnMz8jyqVXmyIDPmmf4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263443</v>
      </c>
      <c r="D6" s="19">
        <f t="shared" si="3"/>
        <v>46</v>
      </c>
      <c r="E6" s="19">
        <f t="shared" si="3"/>
        <v>18</v>
      </c>
      <c r="F6" s="19">
        <f t="shared" si="3"/>
        <v>1</v>
      </c>
      <c r="G6" s="19">
        <f t="shared" si="3"/>
        <v>0</v>
      </c>
      <c r="H6" s="19" t="str">
        <f t="shared" si="3"/>
        <v>京都府　宇治田原町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76.53</v>
      </c>
      <c r="P6" s="20">
        <f t="shared" si="3"/>
        <v>1.52</v>
      </c>
      <c r="Q6" s="20">
        <f t="shared" si="3"/>
        <v>100</v>
      </c>
      <c r="R6" s="20">
        <f t="shared" si="3"/>
        <v>2566</v>
      </c>
      <c r="S6" s="20">
        <f t="shared" si="3"/>
        <v>8688</v>
      </c>
      <c r="T6" s="20">
        <f t="shared" si="3"/>
        <v>58.16</v>
      </c>
      <c r="U6" s="20">
        <f t="shared" si="3"/>
        <v>149.38</v>
      </c>
      <c r="V6" s="20">
        <f t="shared" si="3"/>
        <v>131</v>
      </c>
      <c r="W6" s="20">
        <f t="shared" si="3"/>
        <v>0.06</v>
      </c>
      <c r="X6" s="20">
        <f t="shared" si="3"/>
        <v>2183.33</v>
      </c>
      <c r="Y6" s="21">
        <f>IF(Y7="",NA(),Y7)</f>
        <v>106.79</v>
      </c>
      <c r="Z6" s="21">
        <f t="shared" ref="Z6:AH6" si="4">IF(Z7="",NA(),Z7)</f>
        <v>100.27</v>
      </c>
      <c r="AA6" s="21">
        <f t="shared" si="4"/>
        <v>100.11</v>
      </c>
      <c r="AB6" s="21">
        <f t="shared" si="4"/>
        <v>100.03</v>
      </c>
      <c r="AC6" s="21">
        <f t="shared" si="4"/>
        <v>100.43</v>
      </c>
      <c r="AD6" s="21">
        <f t="shared" si="4"/>
        <v>96.14</v>
      </c>
      <c r="AE6" s="21">
        <f t="shared" si="4"/>
        <v>95.6</v>
      </c>
      <c r="AF6" s="21">
        <f t="shared" si="4"/>
        <v>93.57</v>
      </c>
      <c r="AG6" s="21">
        <f t="shared" si="4"/>
        <v>96.48</v>
      </c>
      <c r="AH6" s="21">
        <f t="shared" si="4"/>
        <v>100.84</v>
      </c>
      <c r="AI6" s="20" t="str">
        <f>IF(AI7="","",IF(AI7="-","【-】","【"&amp;SUBSTITUTE(TEXT(AI7,"#,##0.00"),"-","△")&amp;"】"))</f>
        <v>【100.11】</v>
      </c>
      <c r="AJ6" s="20">
        <f>IF(AJ7="",NA(),AJ7)</f>
        <v>0</v>
      </c>
      <c r="AK6" s="20">
        <f t="shared" ref="AK6:AS6" si="5">IF(AK7="",NA(),AK7)</f>
        <v>0</v>
      </c>
      <c r="AL6" s="20">
        <f t="shared" si="5"/>
        <v>0</v>
      </c>
      <c r="AM6" s="20">
        <f t="shared" si="5"/>
        <v>0</v>
      </c>
      <c r="AN6" s="20">
        <f t="shared" si="5"/>
        <v>0</v>
      </c>
      <c r="AO6" s="21">
        <f t="shared" si="5"/>
        <v>237</v>
      </c>
      <c r="AP6" s="21">
        <f t="shared" si="5"/>
        <v>257.23</v>
      </c>
      <c r="AQ6" s="21">
        <f t="shared" si="5"/>
        <v>293.54000000000002</v>
      </c>
      <c r="AR6" s="21">
        <f t="shared" si="5"/>
        <v>224.6</v>
      </c>
      <c r="AS6" s="21">
        <f t="shared" si="5"/>
        <v>135.16999999999999</v>
      </c>
      <c r="AT6" s="20" t="str">
        <f>IF(AT7="","",IF(AT7="-","【-】","【"&amp;SUBSTITUTE(TEXT(AT7,"#,##0.00"),"-","△")&amp;"】"))</f>
        <v>【144.34】</v>
      </c>
      <c r="AU6" s="21">
        <f>IF(AU7="",NA(),AU7)</f>
        <v>159.47</v>
      </c>
      <c r="AV6" s="21">
        <f t="shared" ref="AV6:BD6" si="6">IF(AV7="",NA(),AV7)</f>
        <v>219.49</v>
      </c>
      <c r="AW6" s="21">
        <f t="shared" si="6"/>
        <v>290.38</v>
      </c>
      <c r="AX6" s="21">
        <f t="shared" si="6"/>
        <v>339.12</v>
      </c>
      <c r="AY6" s="21">
        <f t="shared" si="6"/>
        <v>397.22</v>
      </c>
      <c r="AZ6" s="21">
        <f t="shared" si="6"/>
        <v>135.35</v>
      </c>
      <c r="BA6" s="21">
        <f t="shared" si="6"/>
        <v>150.91999999999999</v>
      </c>
      <c r="BB6" s="21">
        <f t="shared" si="6"/>
        <v>151.72</v>
      </c>
      <c r="BC6" s="21">
        <f t="shared" si="6"/>
        <v>132.16</v>
      </c>
      <c r="BD6" s="21">
        <f t="shared" si="6"/>
        <v>113.41</v>
      </c>
      <c r="BE6" s="20" t="str">
        <f>IF(BE7="","",IF(BE7="-","【-】","【"&amp;SUBSTITUTE(TEXT(BE7,"#,##0.00"),"-","△")&amp;"】"))</f>
        <v>【114.26】</v>
      </c>
      <c r="BF6" s="21">
        <f>IF(BF7="",NA(),BF7)</f>
        <v>800.36</v>
      </c>
      <c r="BG6" s="21">
        <f t="shared" ref="BG6:BO6" si="7">IF(BG7="",NA(),BG7)</f>
        <v>778.25</v>
      </c>
      <c r="BH6" s="21">
        <f t="shared" si="7"/>
        <v>726.4</v>
      </c>
      <c r="BI6" s="21">
        <f t="shared" si="7"/>
        <v>718.48</v>
      </c>
      <c r="BJ6" s="21">
        <f t="shared" si="7"/>
        <v>645.85</v>
      </c>
      <c r="BK6" s="21">
        <f t="shared" si="7"/>
        <v>782.91</v>
      </c>
      <c r="BL6" s="21">
        <f t="shared" si="7"/>
        <v>783.21</v>
      </c>
      <c r="BM6" s="21">
        <f t="shared" si="7"/>
        <v>902.04</v>
      </c>
      <c r="BN6" s="21">
        <f t="shared" si="7"/>
        <v>992.16</v>
      </c>
      <c r="BO6" s="21">
        <f t="shared" si="7"/>
        <v>950.64</v>
      </c>
      <c r="BP6" s="20" t="str">
        <f>IF(BP7="","",IF(BP7="-","【-】","【"&amp;SUBSTITUTE(TEXT(BP7,"#,##0.00"),"-","△")&amp;"】"))</f>
        <v>【876.32】</v>
      </c>
      <c r="BQ6" s="21">
        <f>IF(BQ7="",NA(),BQ7)</f>
        <v>30.46</v>
      </c>
      <c r="BR6" s="21">
        <f t="shared" ref="BR6:BZ6" si="8">IF(BR7="",NA(),BR7)</f>
        <v>29.81</v>
      </c>
      <c r="BS6" s="21">
        <f t="shared" si="8"/>
        <v>28.39</v>
      </c>
      <c r="BT6" s="21">
        <f t="shared" si="8"/>
        <v>28.02</v>
      </c>
      <c r="BU6" s="21">
        <f t="shared" si="8"/>
        <v>34.17</v>
      </c>
      <c r="BV6" s="21">
        <f t="shared" si="8"/>
        <v>49.38</v>
      </c>
      <c r="BW6" s="21">
        <f t="shared" si="8"/>
        <v>48.53</v>
      </c>
      <c r="BX6" s="21">
        <f t="shared" si="8"/>
        <v>46.11</v>
      </c>
      <c r="BY6" s="21">
        <f t="shared" si="8"/>
        <v>45.55</v>
      </c>
      <c r="BZ6" s="21">
        <f t="shared" si="8"/>
        <v>38.549999999999997</v>
      </c>
      <c r="CA6" s="20" t="str">
        <f>IF(CA7="","",IF(CA7="-","【-】","【"&amp;SUBSTITUTE(TEXT(CA7,"#,##0.00"),"-","△")&amp;"】"))</f>
        <v>【39.48】</v>
      </c>
      <c r="CB6" s="21">
        <f>IF(CB7="",NA(),CB7)</f>
        <v>454.21</v>
      </c>
      <c r="CC6" s="21">
        <f t="shared" ref="CC6:CK6" si="9">IF(CC7="",NA(),CC7)</f>
        <v>471.28</v>
      </c>
      <c r="CD6" s="21">
        <f t="shared" si="9"/>
        <v>503.84</v>
      </c>
      <c r="CE6" s="21">
        <f t="shared" si="9"/>
        <v>523.44000000000005</v>
      </c>
      <c r="CF6" s="21">
        <f t="shared" si="9"/>
        <v>434.5</v>
      </c>
      <c r="CG6" s="21">
        <f t="shared" si="9"/>
        <v>316.97000000000003</v>
      </c>
      <c r="CH6" s="21">
        <f t="shared" si="9"/>
        <v>326.17</v>
      </c>
      <c r="CI6" s="21">
        <f t="shared" si="9"/>
        <v>336.93</v>
      </c>
      <c r="CJ6" s="21">
        <f t="shared" si="9"/>
        <v>331.17</v>
      </c>
      <c r="CK6" s="21">
        <f t="shared" si="9"/>
        <v>391.34</v>
      </c>
      <c r="CL6" s="20" t="str">
        <f>IF(CL7="","",IF(CL7="-","【-】","【"&amp;SUBSTITUTE(TEXT(CL7,"#,##0.00"),"-","△")&amp;"】"))</f>
        <v>【390.09】</v>
      </c>
      <c r="CM6" s="21" t="str">
        <f>IF(CM7="",NA(),CM7)</f>
        <v>-</v>
      </c>
      <c r="CN6" s="21" t="str">
        <f t="shared" ref="CN6:CV6" si="10">IF(CN7="",NA(),CN7)</f>
        <v>-</v>
      </c>
      <c r="CO6" s="21" t="str">
        <f t="shared" si="10"/>
        <v>-</v>
      </c>
      <c r="CP6" s="21" t="str">
        <f t="shared" si="10"/>
        <v>-</v>
      </c>
      <c r="CQ6" s="21" t="str">
        <f t="shared" si="10"/>
        <v>-</v>
      </c>
      <c r="CR6" s="21">
        <f t="shared" si="10"/>
        <v>46.36</v>
      </c>
      <c r="CS6" s="21">
        <f t="shared" si="10"/>
        <v>46.45</v>
      </c>
      <c r="CT6" s="21">
        <f t="shared" si="10"/>
        <v>45.36</v>
      </c>
      <c r="CU6" s="21">
        <f t="shared" si="10"/>
        <v>45.93</v>
      </c>
      <c r="CV6" s="21">
        <f t="shared" si="10"/>
        <v>44.52</v>
      </c>
      <c r="CW6" s="20" t="str">
        <f>IF(CW7="","",IF(CW7="-","【-】","【"&amp;SUBSTITUTE(TEXT(CW7,"#,##0.00"),"-","△")&amp;"】"))</f>
        <v>【45.56】</v>
      </c>
      <c r="CX6" s="21">
        <f>IF(CX7="",NA(),CX7)</f>
        <v>100</v>
      </c>
      <c r="CY6" s="21">
        <f t="shared" ref="CY6:DG6" si="11">IF(CY7="",NA(),CY7)</f>
        <v>100</v>
      </c>
      <c r="CZ6" s="21">
        <f t="shared" si="11"/>
        <v>100</v>
      </c>
      <c r="DA6" s="21">
        <f t="shared" si="11"/>
        <v>100</v>
      </c>
      <c r="DB6" s="21">
        <f t="shared" si="11"/>
        <v>100</v>
      </c>
      <c r="DC6" s="21">
        <f t="shared" si="11"/>
        <v>83.08</v>
      </c>
      <c r="DD6" s="21">
        <f t="shared" si="11"/>
        <v>82.61</v>
      </c>
      <c r="DE6" s="21">
        <f t="shared" si="11"/>
        <v>82.21</v>
      </c>
      <c r="DF6" s="21">
        <f t="shared" si="11"/>
        <v>82.98</v>
      </c>
      <c r="DG6" s="21">
        <f t="shared" si="11"/>
        <v>82.9</v>
      </c>
      <c r="DH6" s="20" t="str">
        <f>IF(DH7="","",IF(DH7="-","【-】","【"&amp;SUBSTITUTE(TEXT(DH7,"#,##0.00"),"-","△")&amp;"】"))</f>
        <v>【82.62】</v>
      </c>
      <c r="DI6" s="21">
        <f>IF(DI7="",NA(),DI7)</f>
        <v>10.88</v>
      </c>
      <c r="DJ6" s="21">
        <f t="shared" ref="DJ6:DR6" si="12">IF(DJ7="",NA(),DJ7)</f>
        <v>16.350000000000001</v>
      </c>
      <c r="DK6" s="21">
        <f t="shared" si="12"/>
        <v>21.83</v>
      </c>
      <c r="DL6" s="21">
        <f t="shared" si="12"/>
        <v>26.99</v>
      </c>
      <c r="DM6" s="21">
        <f t="shared" si="12"/>
        <v>32.39</v>
      </c>
      <c r="DN6" s="21">
        <f t="shared" si="12"/>
        <v>33.75</v>
      </c>
      <c r="DO6" s="21">
        <f t="shared" si="12"/>
        <v>36.21</v>
      </c>
      <c r="DP6" s="21">
        <f t="shared" si="12"/>
        <v>39.69</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263443</v>
      </c>
      <c r="D7" s="23">
        <v>46</v>
      </c>
      <c r="E7" s="23">
        <v>18</v>
      </c>
      <c r="F7" s="23">
        <v>1</v>
      </c>
      <c r="G7" s="23">
        <v>0</v>
      </c>
      <c r="H7" s="23" t="s">
        <v>96</v>
      </c>
      <c r="I7" s="23" t="s">
        <v>97</v>
      </c>
      <c r="J7" s="23" t="s">
        <v>98</v>
      </c>
      <c r="K7" s="23" t="s">
        <v>99</v>
      </c>
      <c r="L7" s="23" t="s">
        <v>100</v>
      </c>
      <c r="M7" s="23" t="s">
        <v>101</v>
      </c>
      <c r="N7" s="24" t="s">
        <v>102</v>
      </c>
      <c r="O7" s="24">
        <v>76.53</v>
      </c>
      <c r="P7" s="24">
        <v>1.52</v>
      </c>
      <c r="Q7" s="24">
        <v>100</v>
      </c>
      <c r="R7" s="24">
        <v>2566</v>
      </c>
      <c r="S7" s="24">
        <v>8688</v>
      </c>
      <c r="T7" s="24">
        <v>58.16</v>
      </c>
      <c r="U7" s="24">
        <v>149.38</v>
      </c>
      <c r="V7" s="24">
        <v>131</v>
      </c>
      <c r="W7" s="24">
        <v>0.06</v>
      </c>
      <c r="X7" s="24">
        <v>2183.33</v>
      </c>
      <c r="Y7" s="24">
        <v>106.79</v>
      </c>
      <c r="Z7" s="24">
        <v>100.27</v>
      </c>
      <c r="AA7" s="24">
        <v>100.11</v>
      </c>
      <c r="AB7" s="24">
        <v>100.03</v>
      </c>
      <c r="AC7" s="24">
        <v>100.43</v>
      </c>
      <c r="AD7" s="24">
        <v>96.14</v>
      </c>
      <c r="AE7" s="24">
        <v>95.6</v>
      </c>
      <c r="AF7" s="24">
        <v>93.57</v>
      </c>
      <c r="AG7" s="24">
        <v>96.48</v>
      </c>
      <c r="AH7" s="24">
        <v>100.84</v>
      </c>
      <c r="AI7" s="24">
        <v>100.11</v>
      </c>
      <c r="AJ7" s="24">
        <v>0</v>
      </c>
      <c r="AK7" s="24">
        <v>0</v>
      </c>
      <c r="AL7" s="24">
        <v>0</v>
      </c>
      <c r="AM7" s="24">
        <v>0</v>
      </c>
      <c r="AN7" s="24">
        <v>0</v>
      </c>
      <c r="AO7" s="24">
        <v>237</v>
      </c>
      <c r="AP7" s="24">
        <v>257.23</v>
      </c>
      <c r="AQ7" s="24">
        <v>293.54000000000002</v>
      </c>
      <c r="AR7" s="24">
        <v>224.6</v>
      </c>
      <c r="AS7" s="24">
        <v>135.16999999999999</v>
      </c>
      <c r="AT7" s="24">
        <v>144.34</v>
      </c>
      <c r="AU7" s="24">
        <v>159.47</v>
      </c>
      <c r="AV7" s="24">
        <v>219.49</v>
      </c>
      <c r="AW7" s="24">
        <v>290.38</v>
      </c>
      <c r="AX7" s="24">
        <v>339.12</v>
      </c>
      <c r="AY7" s="24">
        <v>397.22</v>
      </c>
      <c r="AZ7" s="24">
        <v>135.35</v>
      </c>
      <c r="BA7" s="24">
        <v>150.91999999999999</v>
      </c>
      <c r="BB7" s="24">
        <v>151.72</v>
      </c>
      <c r="BC7" s="24">
        <v>132.16</v>
      </c>
      <c r="BD7" s="24">
        <v>113.41</v>
      </c>
      <c r="BE7" s="24">
        <v>114.26</v>
      </c>
      <c r="BF7" s="24">
        <v>800.36</v>
      </c>
      <c r="BG7" s="24">
        <v>778.25</v>
      </c>
      <c r="BH7" s="24">
        <v>726.4</v>
      </c>
      <c r="BI7" s="24">
        <v>718.48</v>
      </c>
      <c r="BJ7" s="24">
        <v>645.85</v>
      </c>
      <c r="BK7" s="24">
        <v>782.91</v>
      </c>
      <c r="BL7" s="24">
        <v>783.21</v>
      </c>
      <c r="BM7" s="24">
        <v>902.04</v>
      </c>
      <c r="BN7" s="24">
        <v>992.16</v>
      </c>
      <c r="BO7" s="24">
        <v>950.64</v>
      </c>
      <c r="BP7" s="24">
        <v>876.32</v>
      </c>
      <c r="BQ7" s="24">
        <v>30.46</v>
      </c>
      <c r="BR7" s="24">
        <v>29.81</v>
      </c>
      <c r="BS7" s="24">
        <v>28.39</v>
      </c>
      <c r="BT7" s="24">
        <v>28.02</v>
      </c>
      <c r="BU7" s="24">
        <v>34.17</v>
      </c>
      <c r="BV7" s="24">
        <v>49.38</v>
      </c>
      <c r="BW7" s="24">
        <v>48.53</v>
      </c>
      <c r="BX7" s="24">
        <v>46.11</v>
      </c>
      <c r="BY7" s="24">
        <v>45.55</v>
      </c>
      <c r="BZ7" s="24">
        <v>38.549999999999997</v>
      </c>
      <c r="CA7" s="24">
        <v>39.479999999999997</v>
      </c>
      <c r="CB7" s="24">
        <v>454.21</v>
      </c>
      <c r="CC7" s="24">
        <v>471.28</v>
      </c>
      <c r="CD7" s="24">
        <v>503.84</v>
      </c>
      <c r="CE7" s="24">
        <v>523.44000000000005</v>
      </c>
      <c r="CF7" s="24">
        <v>434.5</v>
      </c>
      <c r="CG7" s="24">
        <v>316.97000000000003</v>
      </c>
      <c r="CH7" s="24">
        <v>326.17</v>
      </c>
      <c r="CI7" s="24">
        <v>336.93</v>
      </c>
      <c r="CJ7" s="24">
        <v>331.17</v>
      </c>
      <c r="CK7" s="24">
        <v>391.34</v>
      </c>
      <c r="CL7" s="24">
        <v>390.09</v>
      </c>
      <c r="CM7" s="24" t="s">
        <v>102</v>
      </c>
      <c r="CN7" s="24" t="s">
        <v>102</v>
      </c>
      <c r="CO7" s="24" t="s">
        <v>102</v>
      </c>
      <c r="CP7" s="24" t="s">
        <v>102</v>
      </c>
      <c r="CQ7" s="24" t="s">
        <v>102</v>
      </c>
      <c r="CR7" s="24">
        <v>46.36</v>
      </c>
      <c r="CS7" s="24">
        <v>46.45</v>
      </c>
      <c r="CT7" s="24">
        <v>45.36</v>
      </c>
      <c r="CU7" s="24">
        <v>45.93</v>
      </c>
      <c r="CV7" s="24">
        <v>44.52</v>
      </c>
      <c r="CW7" s="24">
        <v>45.56</v>
      </c>
      <c r="CX7" s="24">
        <v>100</v>
      </c>
      <c r="CY7" s="24">
        <v>100</v>
      </c>
      <c r="CZ7" s="24">
        <v>100</v>
      </c>
      <c r="DA7" s="24">
        <v>100</v>
      </c>
      <c r="DB7" s="24">
        <v>100</v>
      </c>
      <c r="DC7" s="24">
        <v>83.08</v>
      </c>
      <c r="DD7" s="24">
        <v>82.61</v>
      </c>
      <c r="DE7" s="24">
        <v>82.21</v>
      </c>
      <c r="DF7" s="24">
        <v>82.98</v>
      </c>
      <c r="DG7" s="24">
        <v>82.9</v>
      </c>
      <c r="DH7" s="24">
        <v>82.62</v>
      </c>
      <c r="DI7" s="24">
        <v>10.88</v>
      </c>
      <c r="DJ7" s="24">
        <v>16.350000000000001</v>
      </c>
      <c r="DK7" s="24">
        <v>21.83</v>
      </c>
      <c r="DL7" s="24">
        <v>26.99</v>
      </c>
      <c r="DM7" s="24">
        <v>32.39</v>
      </c>
      <c r="DN7" s="24">
        <v>33.75</v>
      </c>
      <c r="DO7" s="24">
        <v>36.21</v>
      </c>
      <c r="DP7" s="24">
        <v>39.69</v>
      </c>
      <c r="DQ7" s="24">
        <v>39.700000000000003</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ut4107</cp:lastModifiedBy>
  <cp:lastPrinted>2026-01-20T07:09:43Z</cp:lastPrinted>
  <dcterms:created xsi:type="dcterms:W3CDTF">2025-12-23T06:33:24Z</dcterms:created>
  <dcterms:modified xsi:type="dcterms:W3CDTF">2026-02-17T09:37:52Z</dcterms:modified>
  <cp:category/>
</cp:coreProperties>
</file>