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tlfs01\34上下水道課(R7)\下水道\(1101)公共下水道庶務\01財務\07地方公営企業決算の状況\経営比較分析\決裁資料\03 再提出\"/>
    </mc:Choice>
  </mc:AlternateContent>
  <workbookProtection workbookAlgorithmName="SHA-512" workbookHashValue="rqA8ErNwauDQHTIDyVf48PoRK7dYr/U0if+LlsTsfF693MyzWF424ZWLkcraXvpdxyQfeR3CgmggSsmC1wBzkA==" workbookSaltValue="hV2s7pCEvcp/LcQYSHPRRg==" workbookSpinCount="100000" lockStructure="1"/>
  <bookViews>
    <workbookView xWindow="0" yWindow="0" windowWidth="10215" windowHeight="73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<sst xmlns="http://schemas.openxmlformats.org/spreadsheetml/2006/main" count="231" uniqueCount="115">
  <si>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</si>
  <si>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</si>
  <si>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</si>
  <si>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</si>
  <si>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</si>
  <si>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</si>
  <si>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</si>
  <si>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</si>
  <si>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</si>
  <si>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</si>
  <si>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</si>
  <si>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</si>
  <si>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</si>
  <si>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</si>
  <si>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</si>
  <si>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</si>
  <si>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</si>
  <si>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</si>
  <si>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</si>
  <si>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</si>
  <si>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</si>
  <si>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</si>
  <si>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</si>
  <si>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</si>
  <si>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</si>
  <si>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</si>
  <si>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</si>
  <si>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</si>
  <si>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</si>
  <si>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</si>
  <si>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</si>
  <si>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</si>
  <si>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</si>
  <si>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</si>
  <si>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</si>
  <si>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</si>
  <si>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</si>
  <si>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</si>
  <si>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</si>
  <si>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</si>
  <si>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</si>
  <si>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</si>
  <si>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</si>
  <si>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</si>
  <si>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</si>
  <si>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</si>
  <si>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</si>
  <si>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</si>
  <si>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</si>
  <si>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</si>
  <si>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</si>
  <si>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</si>
  <si>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</si>
  <si>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</si>
  <si>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</si>
  <si>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</si>
  <si>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</si>
  <si>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</si>
  <si>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</si>
  <si>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</si>
  <si>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</si>
  <si>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</si>
  <si>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</si>
  <si>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</si>
  <si>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</si>
  <si>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</si>
  <si>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</si>
  <si>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</si>
  <si>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</si>
  <si>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</si>
  <si>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</si>
  <si>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</si>
  <si>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</si>
  <si>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</si>
  <si>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</si>
  <si>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</si>
  <si>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</si>
  <si>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</si>
  <si>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</si>
  <si>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</si>
  <si>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</si>
  <si>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</si>
  <si>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</si>
  <si>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</si>
  <si>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</si>
  <si>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</si>
  <si>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</si>
  <si>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</si>
  <si>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</si>
  <si>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</si>
  <si>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</si>
  <si>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</si>
  <si>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</si>
  <si>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</si>
  <si>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</si>
  <si>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</si>
  <si>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宇治田原町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</si>
  <si>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</si>
  <si>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</si>
  <si>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</si>
  <si>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</si>
  <si>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</si>
  <si>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</si>
  <si>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</si>
  <si>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</si>
  <si>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</si>
  <si>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</si>
  <si>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</si>
  <si>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</si>
  <si>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</si>
  <si>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</si>
  <si>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</si>
  <si>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下水道事業企業債残高について、あと数年は下水道整備が必要であり、今後も借入を継続する必要があるため、対事業規模比率も当面高い数値で推移すると見込まれます。
　経費回収率は、類似事業体と比較して高い水準となりました。その要因は汚水処理費に係る基準内繰入の考え方の変更によるものです。
　汚水処理原価についても、前述の汚水処理費が低減したため、前年度と比べ低下しました。
　水洗化率については、現在、公共下水道の整備途上で供用区域が拡大しいるところであり、80パーセント前後で推移しています。
　</t>
    <rPh sb="97" eb="98">
      <t>タカ</t>
    </rPh>
    <rPh sb="113" eb="115">
      <t>オスイ</t>
    </rPh>
    <rPh sb="115" eb="117">
      <t>ショリ</t>
    </rPh>
    <rPh sb="117" eb="118">
      <t>ヒ</t>
    </rPh>
    <rPh sb="119" eb="120">
      <t>カカ</t>
    </rPh>
    <rPh sb="121" eb="124">
      <t>キジュンナイ</t>
    </rPh>
    <rPh sb="124" eb="126">
      <t>クリイレ</t>
    </rPh>
    <rPh sb="127" eb="128">
      <t>カンガ</t>
    </rPh>
    <rPh sb="129" eb="130">
      <t>カタ</t>
    </rPh>
    <rPh sb="131" eb="133">
      <t>ヘンコウ</t>
    </rPh>
    <rPh sb="143" eb="145">
      <t>オスイ</t>
    </rPh>
    <rPh sb="145" eb="147">
      <t>ショリ</t>
    </rPh>
    <rPh sb="147" eb="149">
      <t>ゲンカ</t>
    </rPh>
    <rPh sb="155" eb="157">
      <t>ゼンジュツ</t>
    </rPh>
    <rPh sb="158" eb="160">
      <t>オスイ</t>
    </rPh>
    <rPh sb="160" eb="162">
      <t>ショリ</t>
    </rPh>
    <rPh sb="162" eb="163">
      <t>ヒ</t>
    </rPh>
    <rPh sb="164" eb="166">
      <t>テイゲン</t>
    </rPh>
    <rPh sb="171" eb="174">
      <t>ゼンネンド</t>
    </rPh>
    <rPh sb="175" eb="176">
      <t>クラ</t>
    </rPh>
    <rPh sb="177" eb="179">
      <t>テイカ</t>
    </rPh>
    <phoneticPr fontId="4"/>
  </si>
  <si>
    <t>　平成８年度から管渠を整備し、２９年が経過していますが、法定耐用年数を経過した管渠はありません。</t>
    <phoneticPr fontId="4"/>
  </si>
  <si>
    <t>　本町の下水道事業は類似事業体と比較し、経費回収率が高く、汚水処理原価が低く抑えられている一方で、経常収支比率は低くなっています。
　経営の健全性・効率性の向上のため、未整備地域の一部の汚水処理手法を見直したところであり、さらに流域下水道への編入を進めるとともに、使用料改定の検討に取組む必要があると考えます。
　人材確保についても困難な状況が続いており、技術職の採用をはじめ、人事担当部局と調整を進めています。</t>
    <rPh sb="16" eb="18">
      <t>ヒカク</t>
    </rPh>
    <rPh sb="26" eb="27">
      <t>タカ</t>
    </rPh>
    <rPh sb="29" eb="31">
      <t>オスイ</t>
    </rPh>
    <rPh sb="31" eb="33">
      <t>ショリ</t>
    </rPh>
    <rPh sb="33" eb="35">
      <t>ゲンカ</t>
    </rPh>
    <rPh sb="36" eb="37">
      <t>ヒク</t>
    </rPh>
    <rPh sb="38" eb="39">
      <t>オサ</t>
    </rPh>
    <rPh sb="45" eb="47">
      <t>イッポウ</t>
    </rPh>
    <rPh sb="49" eb="51">
      <t>ケイジョウ</t>
    </rPh>
    <rPh sb="51" eb="53">
      <t>シュウシ</t>
    </rPh>
    <rPh sb="53" eb="55">
      <t>ヒリツ</t>
    </rPh>
    <rPh sb="56" eb="57">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</si>
</sst>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2.88</c:v>
                </c:pt>
                <c:pt idx="2">
                  <c:v>0.52</c:v>
                </c:pt>
                <c:pt idx="3" formatCode="#,##0.00;&quot;△&quot;#,##0.00">
                  <c:v>0</c:v>
                </c:pt>
                <c:pt idx="4" formatCode="#,##0.00;&quot;△&quot;#,##0.00">
                  <c:v>0</c:v>
                </c:pt>
              </c:numCache>
            </c:numRef>
          </c:val>
          <c:extLst>
            <c:ext xmlns:c16="http://schemas.microsoft.com/office/drawing/2014/chart" uri="{C3380CC4-5D6E-409C-BE32-E72D297353CC}">
              <c16:uniqueId val="{00000000-FB62-45D0-B4DD-B59257F8C0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0.04</c:v>
                </c:pt>
              </c:numCache>
            </c:numRef>
          </c:val>
          <c:smooth val="0"/>
          <c:extLst>
            <c:ext xmlns:c16="http://schemas.microsoft.com/office/drawing/2014/chart" uri="{C3380CC4-5D6E-409C-BE32-E72D297353CC}">
              <c16:uniqueId val="{00000001-FB62-45D0-B4DD-B59257F8C0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46.23</c:v>
                </c:pt>
                <c:pt idx="1">
                  <c:v>46.36</c:v>
                </c:pt>
                <c:pt idx="2">
                  <c:v>46.31</c:v>
                </c:pt>
                <c:pt idx="3">
                  <c:v>46.56</c:v>
                </c:pt>
                <c:pt idx="4">
                  <c:v>46.46</c:v>
                </c:pt>
              </c:numCache>
            </c:numRef>
          </c:val>
          <c:extLst>
            <c:ext xmlns:c16="http://schemas.microsoft.com/office/drawing/2014/chart" uri="{C3380CC4-5D6E-409C-BE32-E72D297353CC}">
              <c16:uniqueId val="{00000000-75DB-4708-991B-475E3FFE62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48.92</c:v>
                </c:pt>
              </c:numCache>
            </c:numRef>
          </c:val>
          <c:smooth val="0"/>
          <c:extLst>
            <c:ext xmlns:c16="http://schemas.microsoft.com/office/drawing/2014/chart" uri="{C3380CC4-5D6E-409C-BE32-E72D297353CC}">
              <c16:uniqueId val="{00000001-75DB-4708-991B-475E3FFE62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79.489999999999995</c:v>
                </c:pt>
                <c:pt idx="1">
                  <c:v>80.55</c:v>
                </c:pt>
                <c:pt idx="2">
                  <c:v>80.88</c:v>
                </c:pt>
                <c:pt idx="3">
                  <c:v>81.89</c:v>
                </c:pt>
                <c:pt idx="4">
                  <c:v>82.68</c:v>
                </c:pt>
              </c:numCache>
            </c:numRef>
          </c:val>
          <c:extLst>
            <c:ext xmlns:c16="http://schemas.microsoft.com/office/drawing/2014/chart" uri="{C3380CC4-5D6E-409C-BE32-E72D297353CC}">
              <c16:uniqueId val="{00000000-771E-4781-99BB-B48C6283B8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80.760000000000005</c:v>
                </c:pt>
              </c:numCache>
            </c:numRef>
          </c:val>
          <c:smooth val="0"/>
          <c:extLst>
            <c:ext xmlns:c16="http://schemas.microsoft.com/office/drawing/2014/chart" uri="{C3380CC4-5D6E-409C-BE32-E72D297353CC}">
              <c16:uniqueId val="{00000001-771E-4781-99BB-B48C6283B8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100.11</c:v>
                </c:pt>
                <c:pt idx="1">
                  <c:v>100.28</c:v>
                </c:pt>
                <c:pt idx="2">
                  <c:v>100.77</c:v>
                </c:pt>
                <c:pt idx="3">
                  <c:v>100.42</c:v>
                </c:pt>
                <c:pt idx="4">
                  <c:v>100.43</c:v>
                </c:pt>
              </c:numCache>
            </c:numRef>
          </c:val>
          <c:extLst>
            <c:ext xmlns:c16="http://schemas.microsoft.com/office/drawing/2014/chart" uri="{C3380CC4-5D6E-409C-BE32-E72D297353CC}">
              <c16:uniqueId val="{00000000-C143-4EA7-A02D-851A9CBB69A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107.83</c:v>
                </c:pt>
              </c:numCache>
            </c:numRef>
          </c:val>
          <c:smooth val="0"/>
          <c:extLst>
            <c:ext xmlns:c16="http://schemas.microsoft.com/office/drawing/2014/chart" uri="{C3380CC4-5D6E-409C-BE32-E72D297353CC}">
              <c16:uniqueId val="{00000001-C143-4EA7-A02D-851A9CBB69A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7.64</c:v>
                </c:pt>
                <c:pt idx="1">
                  <c:v>10.47</c:v>
                </c:pt>
                <c:pt idx="2">
                  <c:v>13.01</c:v>
                </c:pt>
                <c:pt idx="3">
                  <c:v>15.29</c:v>
                </c:pt>
                <c:pt idx="4">
                  <c:v>17.72</c:v>
                </c:pt>
              </c:numCache>
            </c:numRef>
          </c:val>
          <c:extLst>
            <c:ext xmlns:c16="http://schemas.microsoft.com/office/drawing/2014/chart" uri="{C3380CC4-5D6E-409C-BE32-E72D297353CC}">
              <c16:uniqueId val="{00000000-0EEA-4AD1-B1CE-B81009C6423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22.1</c:v>
                </c:pt>
              </c:numCache>
            </c:numRef>
          </c:val>
          <c:smooth val="0"/>
          <c:extLst>
            <c:ext xmlns:c16="http://schemas.microsoft.com/office/drawing/2014/chart" uri="{C3380CC4-5D6E-409C-BE32-E72D297353CC}">
              <c16:uniqueId val="{00000001-0EEA-4AD1-B1CE-B81009C6423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11-441F-8B5A-BFDD740F502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formatCode="#,##0.00;&quot;△&quot;#,##0.00">
                  <c:v>0</c:v>
                </c:pt>
              </c:numCache>
            </c:numRef>
          </c:val>
          <c:smooth val="0"/>
          <c:extLst>
            <c:ext xmlns:c16="http://schemas.microsoft.com/office/drawing/2014/chart" uri="{C3380CC4-5D6E-409C-BE32-E72D297353CC}">
              <c16:uniqueId val="{00000001-2211-441F-8B5A-BFDD740F502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29-4697-B52D-5EC7CED0655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30.17</c:v>
                </c:pt>
              </c:numCache>
            </c:numRef>
          </c:val>
          <c:smooth val="0"/>
          <c:extLst>
            <c:ext xmlns:c16="http://schemas.microsoft.com/office/drawing/2014/chart" uri="{C3380CC4-5D6E-409C-BE32-E72D297353CC}">
              <c16:uniqueId val="{00000001-F129-4697-B52D-5EC7CED0655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31.11</c:v>
                </c:pt>
                <c:pt idx="1">
                  <c:v>53.01</c:v>
                </c:pt>
                <c:pt idx="2">
                  <c:v>52.18</c:v>
                </c:pt>
                <c:pt idx="3">
                  <c:v>69.7</c:v>
                </c:pt>
                <c:pt idx="4">
                  <c:v>61.33</c:v>
                </c:pt>
              </c:numCache>
            </c:numRef>
          </c:val>
          <c:extLst>
            <c:ext xmlns:c16="http://schemas.microsoft.com/office/drawing/2014/chart" uri="{C3380CC4-5D6E-409C-BE32-E72D297353CC}">
              <c16:uniqueId val="{00000000-CB67-4329-ADBE-4B853C07D3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56.13</c:v>
                </c:pt>
              </c:numCache>
            </c:numRef>
          </c:val>
          <c:smooth val="0"/>
          <c:extLst>
            <c:ext xmlns:c16="http://schemas.microsoft.com/office/drawing/2014/chart" uri="{C3380CC4-5D6E-409C-BE32-E72D297353CC}">
              <c16:uniqueId val="{00000001-CB67-4329-ADBE-4B853C07D3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4032.74</c:v>
                </c:pt>
                <c:pt idx="1">
                  <c:v>3958.96</c:v>
                </c:pt>
                <c:pt idx="2">
                  <c:v>3773.35</c:v>
                </c:pt>
                <c:pt idx="3">
                  <c:v>3700.64</c:v>
                </c:pt>
                <c:pt idx="4">
                  <c:v>3586.26</c:v>
                </c:pt>
              </c:numCache>
            </c:numRef>
          </c:val>
          <c:extLst>
            <c:ext xmlns:c16="http://schemas.microsoft.com/office/drawing/2014/chart" uri="{C3380CC4-5D6E-409C-BE32-E72D297353CC}">
              <c16:uniqueId val="{00000000-F889-4943-83B9-862B440850B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1343.89</c:v>
                </c:pt>
              </c:numCache>
            </c:numRef>
          </c:val>
          <c:smooth val="0"/>
          <c:extLst>
            <c:ext xmlns:c16="http://schemas.microsoft.com/office/drawing/2014/chart" uri="{C3380CC4-5D6E-409C-BE32-E72D297353CC}">
              <c16:uniqueId val="{00000001-F889-4943-83B9-862B440850B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39.26</c:v>
                </c:pt>
                <c:pt idx="1">
                  <c:v>40.869999999999997</c:v>
                </c:pt>
                <c:pt idx="2">
                  <c:v>48.34</c:v>
                </c:pt>
                <c:pt idx="3">
                  <c:v>47.19</c:v>
                </c:pt>
                <c:pt idx="4">
                  <c:v>84.27</c:v>
                </c:pt>
              </c:numCache>
            </c:numRef>
          </c:val>
          <c:extLst>
            <c:ext xmlns:c16="http://schemas.microsoft.com/office/drawing/2014/chart" uri="{C3380CC4-5D6E-409C-BE32-E72D297353CC}">
              <c16:uniqueId val="{00000000-4938-4243-BDA0-622C4E438B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72.84</c:v>
                </c:pt>
              </c:numCache>
            </c:numRef>
          </c:val>
          <c:smooth val="0"/>
          <c:extLst>
            <c:ext xmlns:c16="http://schemas.microsoft.com/office/drawing/2014/chart" uri="{C3380CC4-5D6E-409C-BE32-E72D297353CC}">
              <c16:uniqueId val="{00000001-4938-4243-BDA0-622C4E438B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323.14</c:v>
                </c:pt>
                <c:pt idx="1">
                  <c:v>309.66000000000003</c:v>
                </c:pt>
                <c:pt idx="2">
                  <c:v>263.36</c:v>
                </c:pt>
                <c:pt idx="3">
                  <c:v>270.08999999999997</c:v>
                </c:pt>
                <c:pt idx="4">
                  <c:v>151.61000000000001</c:v>
                </c:pt>
              </c:numCache>
            </c:numRef>
          </c:val>
          <c:extLst>
            <c:ext xmlns:c16="http://schemas.microsoft.com/office/drawing/2014/chart" uri="{C3380CC4-5D6E-409C-BE32-E72D297353CC}">
              <c16:uniqueId val="{00000000-CCE7-4BD1-B7ED-4DFE549C61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232.33</c:v>
                </c:pt>
              </c:numCache>
            </c:numRef>
          </c:val>
          <c:smooth val="0"/>
          <c:extLst>
            <c:ext xmlns:c16="http://schemas.microsoft.com/office/drawing/2014/chart" uri="{C3380CC4-5D6E-409C-BE32-E72D297353CC}">
              <c16:uniqueId val="{00000001-CCE7-4BD1-B7ED-4DFE549C61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E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京都府　宇治田原町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71" t="str">
        <f>データ!$M$6</f>
        <v>非設置</v>
      </c>
      <c r="AE8" s="71"/>
      <c r="AF8" s="71"/>
      <c r="AG8" s="71"/>
      <c r="AH8" s="71"/>
      <c r="AI8" s="71"/>
      <c r="AJ8" s="71"/>
      <c r="AK8" s="3"/>
      <c r="AL8" s="50">
        <f>データ!S6</f>
        <v>8688</v>
      </c>
      <c r="AM8" s="50"/>
      <c r="AN8" s="50"/>
      <c r="AO8" s="50"/>
      <c r="AP8" s="50"/>
      <c r="AQ8" s="50"/>
      <c r="AR8" s="50"/>
      <c r="AS8" s="50"/>
      <c r="AT8" s="51">
        <f>データ!T6</f>
        <v>58.16</v>
      </c>
      <c r="AU8" s="51"/>
      <c r="AV8" s="51"/>
      <c r="AW8" s="51"/>
      <c r="AX8" s="51"/>
      <c r="AY8" s="51"/>
      <c r="AZ8" s="51"/>
      <c r="BA8" s="51"/>
      <c r="BB8" s="51">
        <f>データ!U6</f>
        <v>149.38</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57.27</v>
      </c>
      <c r="J10" s="51"/>
      <c r="K10" s="51"/>
      <c r="L10" s="51"/>
      <c r="M10" s="51"/>
      <c r="N10" s="51"/>
      <c r="O10" s="51"/>
      <c r="P10" s="51">
        <f>データ!P6</f>
        <v>88.44</v>
      </c>
      <c r="Q10" s="51"/>
      <c r="R10" s="51"/>
      <c r="S10" s="51"/>
      <c r="T10" s="51"/>
      <c r="U10" s="51"/>
      <c r="V10" s="51"/>
      <c r="W10" s="51">
        <f>データ!Q6</f>
        <v>103.72</v>
      </c>
      <c r="X10" s="51"/>
      <c r="Y10" s="51"/>
      <c r="Z10" s="51"/>
      <c r="AA10" s="51"/>
      <c r="AB10" s="51"/>
      <c r="AC10" s="51"/>
      <c r="AD10" s="50">
        <f>データ!R6</f>
        <v>2566</v>
      </c>
      <c r="AE10" s="50"/>
      <c r="AF10" s="50"/>
      <c r="AG10" s="50"/>
      <c r="AH10" s="50"/>
      <c r="AI10" s="50"/>
      <c r="AJ10" s="50"/>
      <c r="AK10" s="2"/>
      <c r="AL10" s="50">
        <f>データ!V6</f>
        <v>7629</v>
      </c>
      <c r="AM10" s="50"/>
      <c r="AN10" s="50"/>
      <c r="AO10" s="50"/>
      <c r="AP10" s="50"/>
      <c r="AQ10" s="50"/>
      <c r="AR10" s="50"/>
      <c r="AS10" s="50"/>
      <c r="AT10" s="51">
        <f>データ!W6</f>
        <v>3.09</v>
      </c>
      <c r="AU10" s="51"/>
      <c r="AV10" s="51"/>
      <c r="AW10" s="51"/>
      <c r="AX10" s="51"/>
      <c r="AY10" s="51"/>
      <c r="AZ10" s="51"/>
      <c r="BA10" s="51"/>
      <c r="BB10" s="51">
        <f>データ!X6</f>
        <v>2468.9299999999998</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1irOaCu4YWJdgMBojtc3aJy87dB/gTOx1mAKWnWMmU1Ill++PiD0H0EQGKlIrUh7E0RBkxdwHvey35yCzusOQ==" saltValue="w74nssKx5VG2Io4g2JeS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263443</v>
      </c>
      <c r="D6" s="19">
        <f t="shared" si="3"/>
        <v>46</v>
      </c>
      <c r="E6" s="19">
        <f t="shared" si="3"/>
        <v>17</v>
      </c>
      <c r="F6" s="19">
        <f t="shared" si="3"/>
        <v>1</v>
      </c>
      <c r="G6" s="19">
        <f t="shared" si="3"/>
        <v>0</v>
      </c>
      <c r="H6" s="19" t="str">
        <f t="shared" si="3"/>
        <v>京都府　宇治田原町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57.27</v>
      </c>
      <c r="P6" s="20">
        <f t="shared" si="3"/>
        <v>88.44</v>
      </c>
      <c r="Q6" s="20">
        <f t="shared" si="3"/>
        <v>103.72</v>
      </c>
      <c r="R6" s="20">
        <f t="shared" si="3"/>
        <v>2566</v>
      </c>
      <c r="S6" s="20">
        <f t="shared" si="3"/>
        <v>8688</v>
      </c>
      <c r="T6" s="20">
        <f t="shared" si="3"/>
        <v>58.16</v>
      </c>
      <c r="U6" s="20">
        <f t="shared" si="3"/>
        <v>149.38</v>
      </c>
      <c r="V6" s="20">
        <f t="shared" si="3"/>
        <v>7629</v>
      </c>
      <c r="W6" s="20">
        <f t="shared" si="3"/>
        <v>3.09</v>
      </c>
      <c r="X6" s="20">
        <f t="shared" si="3"/>
        <v>2468.9299999999998</v>
      </c>
      <c r="Y6" s="21">
        <f>IF(Y7="",NA(),Y7)</f>
        <v>100.11</v>
      </c>
      <c r="Z6" s="21">
        <f t="shared" ref="Z6:AH6" si="4">IF(Z7="",NA(),Z7)</f>
        <v>100.28</v>
      </c>
      <c r="AA6" s="21">
        <f t="shared" si="4"/>
        <v>100.77</v>
      </c>
      <c r="AB6" s="21">
        <f t="shared" si="4"/>
        <v>100.42</v>
      </c>
      <c r="AC6" s="21">
        <f t="shared" si="4"/>
        <v>100.43</v>
      </c>
      <c r="AD6" s="21">
        <f t="shared" si="4"/>
        <v>107.21</v>
      </c>
      <c r="AE6" s="21">
        <f t="shared" si="4"/>
        <v>107.08</v>
      </c>
      <c r="AF6" s="21">
        <f t="shared" si="4"/>
        <v>106.08</v>
      </c>
      <c r="AG6" s="21">
        <f t="shared" si="4"/>
        <v>106.87</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30.17</v>
      </c>
      <c r="AT6" s="20" t="str">
        <f>IF(AT7="","",IF(AT7="-","【-】","【"&amp;SUBSTITUTE(TEXT(AT7,"#,##0.00"),"-","△")&amp;"】"))</f>
        <v>【3.12】</v>
      </c>
      <c r="AU6" s="21">
        <f>IF(AU7="",NA(),AU7)</f>
        <v>31.11</v>
      </c>
      <c r="AV6" s="21">
        <f t="shared" ref="AV6:BD6" si="6">IF(AV7="",NA(),AV7)</f>
        <v>53.01</v>
      </c>
      <c r="AW6" s="21">
        <f t="shared" si="6"/>
        <v>52.18</v>
      </c>
      <c r="AX6" s="21">
        <f t="shared" si="6"/>
        <v>69.7</v>
      </c>
      <c r="AY6" s="21">
        <f t="shared" si="6"/>
        <v>61.33</v>
      </c>
      <c r="AZ6" s="21">
        <f t="shared" si="6"/>
        <v>40.67</v>
      </c>
      <c r="BA6" s="21">
        <f t="shared" si="6"/>
        <v>47.7</v>
      </c>
      <c r="BB6" s="21">
        <f t="shared" si="6"/>
        <v>50.59</v>
      </c>
      <c r="BC6" s="21">
        <f t="shared" si="6"/>
        <v>62.37</v>
      </c>
      <c r="BD6" s="21">
        <f t="shared" si="6"/>
        <v>56.13</v>
      </c>
      <c r="BE6" s="20" t="str">
        <f>IF(BE7="","",IF(BE7="-","【-】","【"&amp;SUBSTITUTE(TEXT(BE7,"#,##0.00"),"-","△")&amp;"】"))</f>
        <v>【82.75】</v>
      </c>
      <c r="BF6" s="21">
        <f>IF(BF7="",NA(),BF7)</f>
        <v>4032.74</v>
      </c>
      <c r="BG6" s="21">
        <f t="shared" ref="BG6:BO6" si="7">IF(BG7="",NA(),BG7)</f>
        <v>3958.96</v>
      </c>
      <c r="BH6" s="21">
        <f t="shared" si="7"/>
        <v>3773.35</v>
      </c>
      <c r="BI6" s="21">
        <f t="shared" si="7"/>
        <v>3700.64</v>
      </c>
      <c r="BJ6" s="21">
        <f t="shared" si="7"/>
        <v>3586.26</v>
      </c>
      <c r="BK6" s="21">
        <f t="shared" si="7"/>
        <v>1050.51</v>
      </c>
      <c r="BL6" s="21">
        <f t="shared" si="7"/>
        <v>1102.01</v>
      </c>
      <c r="BM6" s="21">
        <f t="shared" si="7"/>
        <v>987.36</v>
      </c>
      <c r="BN6" s="21">
        <f t="shared" si="7"/>
        <v>1042.77</v>
      </c>
      <c r="BO6" s="21">
        <f t="shared" si="7"/>
        <v>1343.89</v>
      </c>
      <c r="BP6" s="20" t="str">
        <f>IF(BP7="","",IF(BP7="-","【-】","【"&amp;SUBSTITUTE(TEXT(BP7,"#,##0.00"),"-","△")&amp;"】"))</f>
        <v>【602.56】</v>
      </c>
      <c r="BQ6" s="21">
        <f>IF(BQ7="",NA(),BQ7)</f>
        <v>39.26</v>
      </c>
      <c r="BR6" s="21">
        <f t="shared" ref="BR6:BZ6" si="8">IF(BR7="",NA(),BR7)</f>
        <v>40.869999999999997</v>
      </c>
      <c r="BS6" s="21">
        <f t="shared" si="8"/>
        <v>48.34</v>
      </c>
      <c r="BT6" s="21">
        <f t="shared" si="8"/>
        <v>47.19</v>
      </c>
      <c r="BU6" s="21">
        <f t="shared" si="8"/>
        <v>84.27</v>
      </c>
      <c r="BV6" s="21">
        <f t="shared" si="8"/>
        <v>82.65</v>
      </c>
      <c r="BW6" s="21">
        <f t="shared" si="8"/>
        <v>82.55</v>
      </c>
      <c r="BX6" s="21">
        <f t="shared" si="8"/>
        <v>83.55</v>
      </c>
      <c r="BY6" s="21">
        <f t="shared" si="8"/>
        <v>84.48</v>
      </c>
      <c r="BZ6" s="21">
        <f t="shared" si="8"/>
        <v>72.84</v>
      </c>
      <c r="CA6" s="20" t="str">
        <f>IF(CA7="","",IF(CA7="-","【-】","【"&amp;SUBSTITUTE(TEXT(CA7,"#,##0.00"),"-","△")&amp;"】"))</f>
        <v>【97.94】</v>
      </c>
      <c r="CB6" s="21">
        <f>IF(CB7="",NA(),CB7)</f>
        <v>323.14</v>
      </c>
      <c r="CC6" s="21">
        <f t="shared" ref="CC6:CK6" si="9">IF(CC7="",NA(),CC7)</f>
        <v>309.66000000000003</v>
      </c>
      <c r="CD6" s="21">
        <f t="shared" si="9"/>
        <v>263.36</v>
      </c>
      <c r="CE6" s="21">
        <f t="shared" si="9"/>
        <v>270.08999999999997</v>
      </c>
      <c r="CF6" s="21">
        <f t="shared" si="9"/>
        <v>151.61000000000001</v>
      </c>
      <c r="CG6" s="21">
        <f t="shared" si="9"/>
        <v>186.3</v>
      </c>
      <c r="CH6" s="21">
        <f t="shared" si="9"/>
        <v>188.38</v>
      </c>
      <c r="CI6" s="21">
        <f t="shared" si="9"/>
        <v>185.98</v>
      </c>
      <c r="CJ6" s="21">
        <f t="shared" si="9"/>
        <v>187.11</v>
      </c>
      <c r="CK6" s="21">
        <f t="shared" si="9"/>
        <v>232.33</v>
      </c>
      <c r="CL6" s="20" t="str">
        <f>IF(CL7="","",IF(CL7="-","【-】","【"&amp;SUBSTITUTE(TEXT(CL7,"#,##0.00"),"-","△")&amp;"】"))</f>
        <v>【140.98】</v>
      </c>
      <c r="CM6" s="21">
        <f>IF(CM7="",NA(),CM7)</f>
        <v>46.23</v>
      </c>
      <c r="CN6" s="21">
        <f t="shared" ref="CN6:CV6" si="10">IF(CN7="",NA(),CN7)</f>
        <v>46.36</v>
      </c>
      <c r="CO6" s="21">
        <f t="shared" si="10"/>
        <v>46.31</v>
      </c>
      <c r="CP6" s="21">
        <f t="shared" si="10"/>
        <v>46.56</v>
      </c>
      <c r="CQ6" s="21">
        <f t="shared" si="10"/>
        <v>46.46</v>
      </c>
      <c r="CR6" s="21">
        <f t="shared" si="10"/>
        <v>50.53</v>
      </c>
      <c r="CS6" s="21">
        <f t="shared" si="10"/>
        <v>51.42</v>
      </c>
      <c r="CT6" s="21">
        <f t="shared" si="10"/>
        <v>48.95</v>
      </c>
      <c r="CU6" s="21">
        <f t="shared" si="10"/>
        <v>49.28</v>
      </c>
      <c r="CV6" s="21">
        <f t="shared" si="10"/>
        <v>48.92</v>
      </c>
      <c r="CW6" s="20" t="str">
        <f>IF(CW7="","",IF(CW7="-","【-】","【"&amp;SUBSTITUTE(TEXT(CW7,"#,##0.00"),"-","△")&amp;"】"))</f>
        <v>【60.13】</v>
      </c>
      <c r="CX6" s="21">
        <f>IF(CX7="",NA(),CX7)</f>
        <v>79.489999999999995</v>
      </c>
      <c r="CY6" s="21">
        <f t="shared" ref="CY6:DG6" si="11">IF(CY7="",NA(),CY7)</f>
        <v>80.55</v>
      </c>
      <c r="CZ6" s="21">
        <f t="shared" si="11"/>
        <v>80.88</v>
      </c>
      <c r="DA6" s="21">
        <f t="shared" si="11"/>
        <v>81.89</v>
      </c>
      <c r="DB6" s="21">
        <f t="shared" si="11"/>
        <v>82.68</v>
      </c>
      <c r="DC6" s="21">
        <f t="shared" si="11"/>
        <v>82.08</v>
      </c>
      <c r="DD6" s="21">
        <f t="shared" si="11"/>
        <v>81.34</v>
      </c>
      <c r="DE6" s="21">
        <f t="shared" si="11"/>
        <v>81.14</v>
      </c>
      <c r="DF6" s="21">
        <f t="shared" si="11"/>
        <v>79.7</v>
      </c>
      <c r="DG6" s="21">
        <f t="shared" si="11"/>
        <v>80.760000000000005</v>
      </c>
      <c r="DH6" s="20" t="str">
        <f>IF(DH7="","",IF(DH7="-","【-】","【"&amp;SUBSTITUTE(TEXT(DH7,"#,##0.00"),"-","△")&amp;"】"))</f>
        <v>【96.00】</v>
      </c>
      <c r="DI6" s="21">
        <f>IF(DI7="",NA(),DI7)</f>
        <v>7.64</v>
      </c>
      <c r="DJ6" s="21">
        <f t="shared" ref="DJ6:DR6" si="12">IF(DJ7="",NA(),DJ7)</f>
        <v>10.47</v>
      </c>
      <c r="DK6" s="21">
        <f t="shared" si="12"/>
        <v>13.01</v>
      </c>
      <c r="DL6" s="21">
        <f t="shared" si="12"/>
        <v>15.29</v>
      </c>
      <c r="DM6" s="21">
        <f t="shared" si="12"/>
        <v>17.72</v>
      </c>
      <c r="DN6" s="21">
        <f t="shared" si="12"/>
        <v>12.7</v>
      </c>
      <c r="DO6" s="21">
        <f t="shared" si="12"/>
        <v>14.65</v>
      </c>
      <c r="DP6" s="21">
        <f t="shared" si="12"/>
        <v>16.11</v>
      </c>
      <c r="DQ6" s="21">
        <f t="shared" si="12"/>
        <v>17.05</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0">
        <f t="shared" si="13"/>
        <v>0</v>
      </c>
      <c r="ED6" s="20" t="str">
        <f>IF(ED7="","",IF(ED7="-","【-】","【"&amp;SUBSTITUTE(TEXT(ED7,"#,##0.00"),"-","△")&amp;"】"))</f>
        <v>【9.46】</v>
      </c>
      <c r="EE6" s="20">
        <f>IF(EE7="",NA(),EE7)</f>
        <v>0</v>
      </c>
      <c r="EF6" s="21">
        <f t="shared" ref="EF6:EN6" si="14">IF(EF7="",NA(),EF7)</f>
        <v>2.88</v>
      </c>
      <c r="EG6" s="21">
        <f t="shared" si="14"/>
        <v>0.52</v>
      </c>
      <c r="EH6" s="20">
        <f t="shared" si="14"/>
        <v>0</v>
      </c>
      <c r="EI6" s="20">
        <f t="shared" si="14"/>
        <v>0</v>
      </c>
      <c r="EJ6" s="21">
        <f t="shared" si="14"/>
        <v>1.65</v>
      </c>
      <c r="EK6" s="21">
        <f t="shared" si="14"/>
        <v>0.14000000000000001</v>
      </c>
      <c r="EL6" s="21">
        <f t="shared" si="14"/>
        <v>0.08</v>
      </c>
      <c r="EM6" s="21">
        <f t="shared" si="14"/>
        <v>0.57999999999999996</v>
      </c>
      <c r="EN6" s="21">
        <f t="shared" si="14"/>
        <v>0.04</v>
      </c>
      <c r="EO6" s="20" t="str">
        <f>IF(EO7="","",IF(EO7="-","【-】","【"&amp;SUBSTITUTE(TEXT(EO7,"#,##0.00"),"-","△")&amp;"】"))</f>
        <v>【0.19】</v>
      </c>
    </row>
    <row r="7" spans="1:148" s="22" customFormat="1" x14ac:dyDescent="0.15">
      <c r="A7" s="14"/>
      <c r="B7" s="23">
        <v>2024</v>
      </c>
      <c r="C7" s="23">
        <v>263443</v>
      </c>
      <c r="D7" s="23">
        <v>46</v>
      </c>
      <c r="E7" s="23">
        <v>17</v>
      </c>
      <c r="F7" s="23">
        <v>1</v>
      </c>
      <c r="G7" s="23">
        <v>0</v>
      </c>
      <c r="H7" s="23" t="s">
        <v>96</v>
      </c>
      <c r="I7" s="23" t="s">
        <v>97</v>
      </c>
      <c r="J7" s="23" t="s">
        <v>98</v>
      </c>
      <c r="K7" s="23" t="s">
        <v>99</v>
      </c>
      <c r="L7" s="23" t="s">
        <v>100</v>
      </c>
      <c r="M7" s="23" t="s">
        <v>101</v>
      </c>
      <c r="N7" s="24" t="s">
        <v>102</v>
      </c>
      <c r="O7" s="24">
        <v>57.27</v>
      </c>
      <c r="P7" s="24">
        <v>88.44</v>
      </c>
      <c r="Q7" s="24">
        <v>103.72</v>
      </c>
      <c r="R7" s="24">
        <v>2566</v>
      </c>
      <c r="S7" s="24">
        <v>8688</v>
      </c>
      <c r="T7" s="24">
        <v>58.16</v>
      </c>
      <c r="U7" s="24">
        <v>149.38</v>
      </c>
      <c r="V7" s="24">
        <v>7629</v>
      </c>
      <c r="W7" s="24">
        <v>3.09</v>
      </c>
      <c r="X7" s="24">
        <v>2468.9299999999998</v>
      </c>
      <c r="Y7" s="24">
        <v>100.11</v>
      </c>
      <c r="Z7" s="24">
        <v>100.28</v>
      </c>
      <c r="AA7" s="24">
        <v>100.77</v>
      </c>
      <c r="AB7" s="24">
        <v>100.42</v>
      </c>
      <c r="AC7" s="24">
        <v>100.43</v>
      </c>
      <c r="AD7" s="24">
        <v>107.21</v>
      </c>
      <c r="AE7" s="24">
        <v>107.08</v>
      </c>
      <c r="AF7" s="24">
        <v>106.08</v>
      </c>
      <c r="AG7" s="24">
        <v>106.87</v>
      </c>
      <c r="AH7" s="24">
        <v>107.83</v>
      </c>
      <c r="AI7" s="24">
        <v>105.36</v>
      </c>
      <c r="AJ7" s="24">
        <v>0</v>
      </c>
      <c r="AK7" s="24">
        <v>0</v>
      </c>
      <c r="AL7" s="24">
        <v>0</v>
      </c>
      <c r="AM7" s="24">
        <v>0</v>
      </c>
      <c r="AN7" s="24">
        <v>0</v>
      </c>
      <c r="AO7" s="24">
        <v>43.71</v>
      </c>
      <c r="AP7" s="24">
        <v>45.94</v>
      </c>
      <c r="AQ7" s="24">
        <v>29.34</v>
      </c>
      <c r="AR7" s="24">
        <v>21.73</v>
      </c>
      <c r="AS7" s="24">
        <v>30.17</v>
      </c>
      <c r="AT7" s="24">
        <v>3.12</v>
      </c>
      <c r="AU7" s="24">
        <v>31.11</v>
      </c>
      <c r="AV7" s="24">
        <v>53.01</v>
      </c>
      <c r="AW7" s="24">
        <v>52.18</v>
      </c>
      <c r="AX7" s="24">
        <v>69.7</v>
      </c>
      <c r="AY7" s="24">
        <v>61.33</v>
      </c>
      <c r="AZ7" s="24">
        <v>40.67</v>
      </c>
      <c r="BA7" s="24">
        <v>47.7</v>
      </c>
      <c r="BB7" s="24">
        <v>50.59</v>
      </c>
      <c r="BC7" s="24">
        <v>62.37</v>
      </c>
      <c r="BD7" s="24">
        <v>56.13</v>
      </c>
      <c r="BE7" s="24">
        <v>82.75</v>
      </c>
      <c r="BF7" s="24">
        <v>4032.74</v>
      </c>
      <c r="BG7" s="24">
        <v>3958.96</v>
      </c>
      <c r="BH7" s="24">
        <v>3773.35</v>
      </c>
      <c r="BI7" s="24">
        <v>3700.64</v>
      </c>
      <c r="BJ7" s="24">
        <v>3586.26</v>
      </c>
      <c r="BK7" s="24">
        <v>1050.51</v>
      </c>
      <c r="BL7" s="24">
        <v>1102.01</v>
      </c>
      <c r="BM7" s="24">
        <v>987.36</v>
      </c>
      <c r="BN7" s="24">
        <v>1042.77</v>
      </c>
      <c r="BO7" s="24">
        <v>1343.89</v>
      </c>
      <c r="BP7" s="24">
        <v>602.55999999999995</v>
      </c>
      <c r="BQ7" s="24">
        <v>39.26</v>
      </c>
      <c r="BR7" s="24">
        <v>40.869999999999997</v>
      </c>
      <c r="BS7" s="24">
        <v>48.34</v>
      </c>
      <c r="BT7" s="24">
        <v>47.19</v>
      </c>
      <c r="BU7" s="24">
        <v>84.27</v>
      </c>
      <c r="BV7" s="24">
        <v>82.65</v>
      </c>
      <c r="BW7" s="24">
        <v>82.55</v>
      </c>
      <c r="BX7" s="24">
        <v>83.55</v>
      </c>
      <c r="BY7" s="24">
        <v>84.48</v>
      </c>
      <c r="BZ7" s="24">
        <v>72.84</v>
      </c>
      <c r="CA7" s="24">
        <v>97.94</v>
      </c>
      <c r="CB7" s="24">
        <v>323.14</v>
      </c>
      <c r="CC7" s="24">
        <v>309.66000000000003</v>
      </c>
      <c r="CD7" s="24">
        <v>263.36</v>
      </c>
      <c r="CE7" s="24">
        <v>270.08999999999997</v>
      </c>
      <c r="CF7" s="24">
        <v>151.61000000000001</v>
      </c>
      <c r="CG7" s="24">
        <v>186.3</v>
      </c>
      <c r="CH7" s="24">
        <v>188.38</v>
      </c>
      <c r="CI7" s="24">
        <v>185.98</v>
      </c>
      <c r="CJ7" s="24">
        <v>187.11</v>
      </c>
      <c r="CK7" s="24">
        <v>232.33</v>
      </c>
      <c r="CL7" s="24">
        <v>140.97999999999999</v>
      </c>
      <c r="CM7" s="24">
        <v>46.23</v>
      </c>
      <c r="CN7" s="24">
        <v>46.36</v>
      </c>
      <c r="CO7" s="24">
        <v>46.31</v>
      </c>
      <c r="CP7" s="24">
        <v>46.56</v>
      </c>
      <c r="CQ7" s="24">
        <v>46.46</v>
      </c>
      <c r="CR7" s="24">
        <v>50.53</v>
      </c>
      <c r="CS7" s="24">
        <v>51.42</v>
      </c>
      <c r="CT7" s="24">
        <v>48.95</v>
      </c>
      <c r="CU7" s="24">
        <v>49.28</v>
      </c>
      <c r="CV7" s="24">
        <v>48.92</v>
      </c>
      <c r="CW7" s="24">
        <v>60.13</v>
      </c>
      <c r="CX7" s="24">
        <v>79.489999999999995</v>
      </c>
      <c r="CY7" s="24">
        <v>80.55</v>
      </c>
      <c r="CZ7" s="24">
        <v>80.88</v>
      </c>
      <c r="DA7" s="24">
        <v>81.89</v>
      </c>
      <c r="DB7" s="24">
        <v>82.68</v>
      </c>
      <c r="DC7" s="24">
        <v>82.08</v>
      </c>
      <c r="DD7" s="24">
        <v>81.34</v>
      </c>
      <c r="DE7" s="24">
        <v>81.14</v>
      </c>
      <c r="DF7" s="24">
        <v>79.7</v>
      </c>
      <c r="DG7" s="24">
        <v>80.760000000000005</v>
      </c>
      <c r="DH7" s="24">
        <v>96</v>
      </c>
      <c r="DI7" s="24">
        <v>7.64</v>
      </c>
      <c r="DJ7" s="24">
        <v>10.47</v>
      </c>
      <c r="DK7" s="24">
        <v>13.01</v>
      </c>
      <c r="DL7" s="24">
        <v>15.29</v>
      </c>
      <c r="DM7" s="24">
        <v>17.72</v>
      </c>
      <c r="DN7" s="24">
        <v>12.7</v>
      </c>
      <c r="DO7" s="24">
        <v>14.65</v>
      </c>
      <c r="DP7" s="24">
        <v>16.11</v>
      </c>
      <c r="DQ7" s="24">
        <v>17.05</v>
      </c>
      <c r="DR7" s="24">
        <v>22.1</v>
      </c>
      <c r="DS7" s="24">
        <v>42.2</v>
      </c>
      <c r="DT7" s="24">
        <v>0</v>
      </c>
      <c r="DU7" s="24">
        <v>0</v>
      </c>
      <c r="DV7" s="24">
        <v>0</v>
      </c>
      <c r="DW7" s="24">
        <v>0</v>
      </c>
      <c r="DX7" s="24">
        <v>0</v>
      </c>
      <c r="DY7" s="24">
        <v>0</v>
      </c>
      <c r="DZ7" s="24">
        <v>0.1</v>
      </c>
      <c r="EA7" s="24">
        <v>0.17</v>
      </c>
      <c r="EB7" s="24">
        <v>0.22</v>
      </c>
      <c r="EC7" s="24">
        <v>0</v>
      </c>
      <c r="ED7" s="24">
        <v>9.4600000000000009</v>
      </c>
      <c r="EE7" s="24">
        <v>0</v>
      </c>
      <c r="EF7" s="24">
        <v>2.88</v>
      </c>
      <c r="EG7" s="24">
        <v>0.52</v>
      </c>
      <c r="EH7" s="24">
        <v>0</v>
      </c>
      <c r="EI7" s="24">
        <v>0</v>
      </c>
      <c r="EJ7" s="24">
        <v>1.65</v>
      </c>
      <c r="EK7" s="24">
        <v>0.14000000000000001</v>
      </c>
      <c r="EL7" s="24">
        <v>0.08</v>
      </c>
      <c r="EM7" s="24">
        <v>0.57999999999999996</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ut4107</cp:lastModifiedBy>
  <cp:lastPrinted>2026-02-16T04:51:53Z</cp:lastPrinted>
  <dcterms:created xsi:type="dcterms:W3CDTF">2025-12-23T06:02:49Z</dcterms:created>
  <dcterms:modified xsi:type="dcterms:W3CDTF">2026-02-16T04:52:06Z</dcterms:modified>
  <cp:category/>
</cp:coreProperties>
</file>