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上下水道課\上下水道課(企画より7月16日以降のTeraStationのデータ)\★役場内\企画財政課\R7\R8.1月\260117【京都府自治振興課 依頼26(金)〆】公営企業に係る「経営比較分析表」(令和６年度決算)の分析等について\02　回答\"/>
    </mc:Choice>
  </mc:AlternateContent>
  <xr:revisionPtr revIDLastSave="0" documentId="13_ncr:1_{C75D9B6F-6CED-4CA2-9BB9-059F259B2473}" xr6:coauthVersionLast="47" xr6:coauthVersionMax="47" xr10:uidLastSave="{00000000-0000-0000-0000-000000000000}"/>
  <workbookProtection workbookAlgorithmName="SHA-512" workbookHashValue="cFuVR9sCCAl6dME1l+6BCkNjZRYvCfy3TLT3ZWb0zu6PEveYtQ6xfHapa0jyuuTiwl8LtvFXKKsigklW+bjZWQ==" workbookSaltValue="/W0uupDqVe7aeE1x3Gb4JA=="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BB10" i="4"/>
  <c r="AT10" i="4"/>
  <c r="AL10" i="4"/>
  <c r="I10" i="4"/>
  <c r="B10"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<sst xmlns="http://schemas.openxmlformats.org/spreadsheetml/2006/main" count="228" uniqueCount="113">
  <si>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</si>
  <si>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</si>
  <si>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</si>
  <si>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</si>
  <si>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</si>
  <si>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</si>
  <si>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</si>
  <si>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</si>
  <si>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</si>
  <si>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</si>
  <si>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</si>
  <si>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</si>
  <si>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</si>
  <si>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</si>
  <si>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</si>
  <si>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</si>
  <si>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</si>
  <si>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</si>
  <si>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</si>
  <si>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</si>
  <si>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</si>
  <si>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</si>
  <si>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</si>
  <si>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</si>
  <si>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</si>
  <si>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</si>
  <si>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</si>
  <si>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</si>
  <si>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</si>
  <si>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</si>
  <si>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</si>
  <si>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</si>
  <si>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</si>
  <si>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</si>
  <si>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</si>
  <si>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</si>
  <si>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</si>
  <si>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</si>
  <si>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</si>
  <si>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</si>
  <si>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</si>
  <si>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</si>
  <si>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</si>
  <si>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</si>
  <si>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</si>
  <si>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</si>
  <si>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</si>
  <si>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</si>
  <si>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</si>
  <si>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</si>
  <si>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</si>
  <si>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</si>
  <si>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</si>
  <si>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</si>
  <si>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</si>
  <si>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</si>
  <si>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</si>
  <si>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</si>
  <si>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</si>
  <si>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</si>
  <si>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</si>
  <si>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</si>
  <si>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</si>
  <si>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</si>
  <si>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</si>
  <si>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</si>
  <si>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</si>
  <si>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</si>
  <si>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</si>
  <si>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</si>
  <si>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</si>
  <si>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</si>
  <si>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</si>
  <si>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</si>
  <si>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</si>
  <si>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</si>
  <si>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</si>
  <si>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</si>
  <si>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</si>
  <si>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</si>
  <si>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</si>
  <si>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</si>
  <si>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</si>
  <si>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</si>
  <si>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</si>
  <si>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</si>
  <si>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</si>
  <si>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</si>
  <si>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</si>
  <si>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</si>
  <si>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</si>
  <si>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</si>
  <si>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</si>
  <si>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井手町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</si>
  <si>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</si>
  <si>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</si>
  <si>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</si>
  <si>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</si>
  <si>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</si>
  <si>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</si>
  <si>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</si>
  <si>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</si>
  <si>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</si>
  <si>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</si>
  <si>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</si>
  <si>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</si>
  <si>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</si>
  <si>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</si>
  <si>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</si>
  <si>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</si>
  <si>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①有形固定資産減価償却率：類似団体平均とほぼ同水準である。井手町水道事業経営戦略に従い、計画的な施設更新に努めます。
②管路経年化率：類似団体平均及び全国平均と比べ数値が上回っている。管路の老朽化が進んでいるため、管路の更新・耐震化を効率的かつ計画的に進める必要があると考える。
③管路更新率：管路の新規敷設工事が優先される場合は管路更新が遅延するが、今後も財政状況を見ながら石綿管布設替と合わせて、その他の老朽化した管路の更新も効率的かつ計画的に行います。</t>
    <phoneticPr fontId="4"/>
  </si>
  <si>
    <t>平成28年度に財政の健全化に向け「井手町上下水道事業経営等審議会」を設置。その後、審議会及び議会での審議を経て、平成29年度に約20年ぶりに平均改定率14％となる水道料金改定を実施しました。
今後は中長期的な視点から水道事業における既存施設の効率化による更なる経費節減等に努めつつ、老朽化する施設・管路の更新や石綿管布設替を計画的に実施し、引続き「有収率」や「管路更新率」の向上に取り組む予定です。</t>
    <phoneticPr fontId="4"/>
  </si>
  <si>
    <t>①経常収支比率：経費削減等の企業努力により、単年度の収支が黒字であることを示す100％以上であり、類似団体及び全国平均を上回っている。
②累積欠損金比率：累積欠損金は発生しておらず0％である。
③流動比率：1年以内に現金化できる資産で、1年以内に支払わなければならない負債を賄えているため大幅に100％を上回っている。令和6年度においては、未払金が増加したことにより比率が減少した。
④企業債残高対給水収益比率：類似団体及び全国平均と比べ大きく下回っている。財政状況や人手不足による執行事業の減少も要因にあるが、水道施設や管路の更新・耐震化を計画的に進める必要があると考える。
⑤料金回収率：類似団体平均より上回っている傾向にあるが、年度によっては給水に係る費用が給水収益以外の収入で賄われていることを意味する100％を下回っているので、経費節減に努めつつ給水収益の向上が必要と考える。
⑥給水原価：類似団体平均よりも下回っているが、有収水量が減少傾向にあるため、やや右肩上がりとなっている。
⑦施設利用率：類似団体平均が令和3年度に大きく減少し、その後横ばいになっていることから、類似団体平均以上となっているが、全国平均との比較では下回っている。今後予定している簡易水道事業の統合により施設利用率の改善を見込んでいる。
⑧有収率：財政状況をみながら計画的に石綿管の布設替えを行うとともに、漏水調査を行い優先的に施工する箇所を選定し有収率の向上に努める。</t>
    <rPh sb="174" eb="176">
      <t>ゾウカ</t>
    </rPh>
    <rPh sb="186" eb="188">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</si>
</sst>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shrinkToFit="1"/>
      <protection locked="0"/>
    </xf>
    <xf numFmtId="0" fontId="16" fillId="0" borderId="0" xfId="0" applyFont="1" applyAlignment="1" applyProtection="1">
      <alignment horizontal="left" vertical="top" wrapText="1" shrinkToFit="1"/>
      <protection locked="0"/>
    </xf>
    <xf numFmtId="0" fontId="16" fillId="0" borderId="10" xfId="0" applyFont="1" applyBorder="1" applyAlignment="1" applyProtection="1">
      <alignment horizontal="left" vertical="top" wrapText="1" shrinkToFi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quot;-&quot;">
                  <c:v>0.31</c:v>
                </c:pt>
                <c:pt idx="4">
                  <c:v>0</c:v>
                </c:pt>
              </c:numCache>
            </c:numRef>
          </c:val>
          <c:extLst>
            <c:ext xmlns:c16="http://schemas.microsoft.com/office/drawing/2014/chart" uri="{C3380CC4-5D6E-409C-BE32-E72D297353CC}">
              <c16:uniqueId val="{00000000-4A97-49E4-AB86-FB101AB21E5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0.51</c:v>
                </c:pt>
                <c:pt idx="2">
                  <c:v>0.35</c:v>
                </c:pt>
                <c:pt idx="3">
                  <c:v>0.31</c:v>
                </c:pt>
                <c:pt idx="4">
                  <c:v>0.41</c:v>
                </c:pt>
              </c:numCache>
            </c:numRef>
          </c:val>
          <c:smooth val="0"/>
          <c:extLst>
            <c:ext xmlns:c16="http://schemas.microsoft.com/office/drawing/2014/chart" uri="{C3380CC4-5D6E-409C-BE32-E72D297353CC}">
              <c16:uniqueId val="{00000001-4A97-49E4-AB86-FB101AB21E5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52.71</c:v>
                </c:pt>
                <c:pt idx="1">
                  <c:v>50.46</c:v>
                </c:pt>
                <c:pt idx="2">
                  <c:v>51.13</c:v>
                </c:pt>
                <c:pt idx="3">
                  <c:v>50.13</c:v>
                </c:pt>
                <c:pt idx="4">
                  <c:v>49.71</c:v>
                </c:pt>
              </c:numCache>
            </c:numRef>
          </c:val>
          <c:extLst>
            <c:ext xmlns:c16="http://schemas.microsoft.com/office/drawing/2014/chart" uri="{C3380CC4-5D6E-409C-BE32-E72D297353CC}">
              <c16:uniqueId val="{00000000-5566-4180-A250-137CE9E3DEF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40.19</c:v>
                </c:pt>
                <c:pt idx="2">
                  <c:v>41.14</c:v>
                </c:pt>
                <c:pt idx="3">
                  <c:v>41.02</c:v>
                </c:pt>
                <c:pt idx="4">
                  <c:v>43.22</c:v>
                </c:pt>
              </c:numCache>
            </c:numRef>
          </c:val>
          <c:smooth val="0"/>
          <c:extLst>
            <c:ext xmlns:c16="http://schemas.microsoft.com/office/drawing/2014/chart" uri="{C3380CC4-5D6E-409C-BE32-E72D297353CC}">
              <c16:uniqueId val="{00000001-5566-4180-A250-137CE9E3DEF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77.47</c:v>
                </c:pt>
                <c:pt idx="1">
                  <c:v>79.58</c:v>
                </c:pt>
                <c:pt idx="2">
                  <c:v>76.64</c:v>
                </c:pt>
                <c:pt idx="3">
                  <c:v>76.489999999999995</c:v>
                </c:pt>
                <c:pt idx="4">
                  <c:v>76.709999999999994</c:v>
                </c:pt>
              </c:numCache>
            </c:numRef>
          </c:val>
          <c:extLst>
            <c:ext xmlns:c16="http://schemas.microsoft.com/office/drawing/2014/chart" uri="{C3380CC4-5D6E-409C-BE32-E72D297353CC}">
              <c16:uniqueId val="{00000000-CB58-4874-8B26-605B02F795A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71.52</c:v>
                </c:pt>
                <c:pt idx="2">
                  <c:v>70.42</c:v>
                </c:pt>
                <c:pt idx="3">
                  <c:v>69.900000000000006</c:v>
                </c:pt>
                <c:pt idx="4">
                  <c:v>70.16</c:v>
                </c:pt>
              </c:numCache>
            </c:numRef>
          </c:val>
          <c:smooth val="0"/>
          <c:extLst>
            <c:ext xmlns:c16="http://schemas.microsoft.com/office/drawing/2014/chart" uri="{C3380CC4-5D6E-409C-BE32-E72D297353CC}">
              <c16:uniqueId val="{00000001-CB58-4874-8B26-605B02F795A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92.86</c:v>
                </c:pt>
                <c:pt idx="1">
                  <c:v>128.49</c:v>
                </c:pt>
                <c:pt idx="2">
                  <c:v>121.46</c:v>
                </c:pt>
                <c:pt idx="3">
                  <c:v>117.45</c:v>
                </c:pt>
                <c:pt idx="4">
                  <c:v>106.71</c:v>
                </c:pt>
              </c:numCache>
            </c:numRef>
          </c:val>
          <c:extLst>
            <c:ext xmlns:c16="http://schemas.microsoft.com/office/drawing/2014/chart" uri="{C3380CC4-5D6E-409C-BE32-E72D297353CC}">
              <c16:uniqueId val="{00000000-B6C6-41D4-A6D8-1437B50525F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108.19</c:v>
                </c:pt>
                <c:pt idx="2">
                  <c:v>106.93</c:v>
                </c:pt>
                <c:pt idx="3">
                  <c:v>109.12</c:v>
                </c:pt>
                <c:pt idx="4">
                  <c:v>105.82</c:v>
                </c:pt>
              </c:numCache>
            </c:numRef>
          </c:val>
          <c:smooth val="0"/>
          <c:extLst>
            <c:ext xmlns:c16="http://schemas.microsoft.com/office/drawing/2014/chart" uri="{C3380CC4-5D6E-409C-BE32-E72D297353CC}">
              <c16:uniqueId val="{00000001-B6C6-41D4-A6D8-1437B50525F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51.99</c:v>
                </c:pt>
                <c:pt idx="1">
                  <c:v>54.27</c:v>
                </c:pt>
                <c:pt idx="2">
                  <c:v>56.48</c:v>
                </c:pt>
                <c:pt idx="3">
                  <c:v>58.62</c:v>
                </c:pt>
                <c:pt idx="4">
                  <c:v>60.54</c:v>
                </c:pt>
              </c:numCache>
            </c:numRef>
          </c:val>
          <c:extLst>
            <c:ext xmlns:c16="http://schemas.microsoft.com/office/drawing/2014/chart" uri="{C3380CC4-5D6E-409C-BE32-E72D297353CC}">
              <c16:uniqueId val="{00000000-9318-48A7-B549-5DD3DC90022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53.4</c:v>
                </c:pt>
                <c:pt idx="2">
                  <c:v>52.14</c:v>
                </c:pt>
                <c:pt idx="3">
                  <c:v>53.49</c:v>
                </c:pt>
                <c:pt idx="4">
                  <c:v>51.79</c:v>
                </c:pt>
              </c:numCache>
            </c:numRef>
          </c:val>
          <c:smooth val="0"/>
          <c:extLst>
            <c:ext xmlns:c16="http://schemas.microsoft.com/office/drawing/2014/chart" uri="{C3380CC4-5D6E-409C-BE32-E72D297353CC}">
              <c16:uniqueId val="{00000001-9318-48A7-B549-5DD3DC90022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29.68</c:v>
                </c:pt>
                <c:pt idx="1">
                  <c:v>30.72</c:v>
                </c:pt>
                <c:pt idx="2">
                  <c:v>32.32</c:v>
                </c:pt>
                <c:pt idx="3">
                  <c:v>33.29</c:v>
                </c:pt>
                <c:pt idx="4">
                  <c:v>34.08</c:v>
                </c:pt>
              </c:numCache>
            </c:numRef>
          </c:val>
          <c:extLst>
            <c:ext xmlns:c16="http://schemas.microsoft.com/office/drawing/2014/chart" uri="{C3380CC4-5D6E-409C-BE32-E72D297353CC}">
              <c16:uniqueId val="{00000000-2104-4EDE-9903-99D99B80BE9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21.86</c:v>
                </c:pt>
                <c:pt idx="2">
                  <c:v>21.01</c:v>
                </c:pt>
                <c:pt idx="3">
                  <c:v>21.96</c:v>
                </c:pt>
                <c:pt idx="4">
                  <c:v>23.12</c:v>
                </c:pt>
              </c:numCache>
            </c:numRef>
          </c:val>
          <c:smooth val="0"/>
          <c:extLst>
            <c:ext xmlns:c16="http://schemas.microsoft.com/office/drawing/2014/chart" uri="{C3380CC4-5D6E-409C-BE32-E72D297353CC}">
              <c16:uniqueId val="{00000001-2104-4EDE-9903-99D99B80BE9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58-4774-8924-0D4C9397416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7C58-4774-8924-0D4C9397416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712.42</c:v>
                </c:pt>
                <c:pt idx="1">
                  <c:v>980.14</c:v>
                </c:pt>
                <c:pt idx="2">
                  <c:v>722.45</c:v>
                </c:pt>
                <c:pt idx="3">
                  <c:v>2650.06</c:v>
                </c:pt>
                <c:pt idx="4">
                  <c:v>1975.38</c:v>
                </c:pt>
              </c:numCache>
            </c:numRef>
          </c:val>
          <c:extLst>
            <c:ext xmlns:c16="http://schemas.microsoft.com/office/drawing/2014/chart" uri="{C3380CC4-5D6E-409C-BE32-E72D297353CC}">
              <c16:uniqueId val="{00000000-080B-4783-B7B2-3F372F88F64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367.4</c:v>
                </c:pt>
                <c:pt idx="2">
                  <c:v>345.42</c:v>
                </c:pt>
                <c:pt idx="3">
                  <c:v>315.60000000000002</c:v>
                </c:pt>
                <c:pt idx="4">
                  <c:v>294.89</c:v>
                </c:pt>
              </c:numCache>
            </c:numRef>
          </c:val>
          <c:smooth val="0"/>
          <c:extLst>
            <c:ext xmlns:c16="http://schemas.microsoft.com/office/drawing/2014/chart" uri="{C3380CC4-5D6E-409C-BE32-E72D297353CC}">
              <c16:uniqueId val="{00000001-080B-4783-B7B2-3F372F88F64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170.68</c:v>
                </c:pt>
                <c:pt idx="1">
                  <c:v>153.09</c:v>
                </c:pt>
                <c:pt idx="2">
                  <c:v>176.15</c:v>
                </c:pt>
                <c:pt idx="3">
                  <c:v>199.14</c:v>
                </c:pt>
                <c:pt idx="4">
                  <c:v>172.07</c:v>
                </c:pt>
              </c:numCache>
            </c:numRef>
          </c:val>
          <c:extLst>
            <c:ext xmlns:c16="http://schemas.microsoft.com/office/drawing/2014/chart" uri="{C3380CC4-5D6E-409C-BE32-E72D297353CC}">
              <c16:uniqueId val="{00000000-A34C-49AD-8F77-D7AA8F7CFA1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564.99</c:v>
                </c:pt>
                <c:pt idx="2">
                  <c:v>631.39</c:v>
                </c:pt>
                <c:pt idx="3">
                  <c:v>625.11</c:v>
                </c:pt>
                <c:pt idx="4">
                  <c:v>602.79</c:v>
                </c:pt>
              </c:numCache>
            </c:numRef>
          </c:val>
          <c:smooth val="0"/>
          <c:extLst>
            <c:ext xmlns:c16="http://schemas.microsoft.com/office/drawing/2014/chart" uri="{C3380CC4-5D6E-409C-BE32-E72D297353CC}">
              <c16:uniqueId val="{00000001-A34C-49AD-8F77-D7AA8F7CFA1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82.47</c:v>
                </c:pt>
                <c:pt idx="1">
                  <c:v>124.92</c:v>
                </c:pt>
                <c:pt idx="2">
                  <c:v>102.49</c:v>
                </c:pt>
                <c:pt idx="3">
                  <c:v>97.37</c:v>
                </c:pt>
                <c:pt idx="4">
                  <c:v>93.96</c:v>
                </c:pt>
              </c:numCache>
            </c:numRef>
          </c:val>
          <c:extLst>
            <c:ext xmlns:c16="http://schemas.microsoft.com/office/drawing/2014/chart" uri="{C3380CC4-5D6E-409C-BE32-E72D297353CC}">
              <c16:uniqueId val="{00000000-23EC-4983-841C-AC1D0A8EB26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23EC-4983-841C-AC1D0A8EB26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193.66</c:v>
                </c:pt>
                <c:pt idx="1">
                  <c:v>127.84</c:v>
                </c:pt>
                <c:pt idx="2">
                  <c:v>141.01</c:v>
                </c:pt>
                <c:pt idx="3">
                  <c:v>145.54</c:v>
                </c:pt>
                <c:pt idx="4">
                  <c:v>167.47</c:v>
                </c:pt>
              </c:numCache>
            </c:numRef>
          </c:val>
          <c:extLst>
            <c:ext xmlns:c16="http://schemas.microsoft.com/office/drawing/2014/chart" uri="{C3380CC4-5D6E-409C-BE32-E72D297353CC}">
              <c16:uniqueId val="{00000000-9F9A-45A9-AA75-8348DB55BE5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260.87</c:v>
                </c:pt>
                <c:pt idx="2">
                  <c:v>269.25</c:v>
                </c:pt>
                <c:pt idx="3">
                  <c:v>274.94</c:v>
                </c:pt>
                <c:pt idx="4">
                  <c:v>290.02999999999997</c:v>
                </c:pt>
              </c:numCache>
            </c:numRef>
          </c:val>
          <c:smooth val="0"/>
          <c:extLst>
            <c:ext xmlns:c16="http://schemas.microsoft.com/office/drawing/2014/chart" uri="{C3380CC4-5D6E-409C-BE32-E72D297353CC}">
              <c16:uniqueId val="{00000001-9F9A-45A9-AA75-8348DB55BE5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8"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京都府　井手町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A9</v>
      </c>
      <c r="X8" s="77"/>
      <c r="Y8" s="77"/>
      <c r="Z8" s="77"/>
      <c r="AA8" s="77"/>
      <c r="AB8" s="77"/>
      <c r="AC8" s="77"/>
      <c r="AD8" s="77" t="str">
        <f>データ!$M$6</f>
        <v>非設置</v>
      </c>
      <c r="AE8" s="77"/>
      <c r="AF8" s="77"/>
      <c r="AG8" s="77"/>
      <c r="AH8" s="77"/>
      <c r="AI8" s="77"/>
      <c r="AJ8" s="77"/>
      <c r="AK8" s="2"/>
      <c r="AL8" s="68">
        <f>データ!$R$6</f>
        <v>6958</v>
      </c>
      <c r="AM8" s="68"/>
      <c r="AN8" s="68"/>
      <c r="AO8" s="68"/>
      <c r="AP8" s="68"/>
      <c r="AQ8" s="68"/>
      <c r="AR8" s="68"/>
      <c r="AS8" s="68"/>
      <c r="AT8" s="36">
        <f>データ!$S$6</f>
        <v>18.04</v>
      </c>
      <c r="AU8" s="37"/>
      <c r="AV8" s="37"/>
      <c r="AW8" s="37"/>
      <c r="AX8" s="37"/>
      <c r="AY8" s="37"/>
      <c r="AZ8" s="37"/>
      <c r="BA8" s="37"/>
      <c r="BB8" s="57">
        <f>データ!$T$6</f>
        <v>385.7</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89.55</v>
      </c>
      <c r="J10" s="37"/>
      <c r="K10" s="37"/>
      <c r="L10" s="37"/>
      <c r="M10" s="37"/>
      <c r="N10" s="37"/>
      <c r="O10" s="67"/>
      <c r="P10" s="57">
        <f>データ!$P$6</f>
        <v>70.19</v>
      </c>
      <c r="Q10" s="57"/>
      <c r="R10" s="57"/>
      <c r="S10" s="57"/>
      <c r="T10" s="57"/>
      <c r="U10" s="57"/>
      <c r="V10" s="57"/>
      <c r="W10" s="68">
        <f>データ!$Q$6</f>
        <v>2866</v>
      </c>
      <c r="X10" s="68"/>
      <c r="Y10" s="68"/>
      <c r="Z10" s="68"/>
      <c r="AA10" s="68"/>
      <c r="AB10" s="68"/>
      <c r="AC10" s="68"/>
      <c r="AD10" s="2"/>
      <c r="AE10" s="2"/>
      <c r="AF10" s="2"/>
      <c r="AG10" s="2"/>
      <c r="AH10" s="2"/>
      <c r="AI10" s="2"/>
      <c r="AJ10" s="2"/>
      <c r="AK10" s="2"/>
      <c r="AL10" s="68">
        <f>データ!$U$6</f>
        <v>4864</v>
      </c>
      <c r="AM10" s="68"/>
      <c r="AN10" s="68"/>
      <c r="AO10" s="68"/>
      <c r="AP10" s="68"/>
      <c r="AQ10" s="68"/>
      <c r="AR10" s="68"/>
      <c r="AS10" s="68"/>
      <c r="AT10" s="36">
        <f>データ!$V$6</f>
        <v>2</v>
      </c>
      <c r="AU10" s="37"/>
      <c r="AV10" s="37"/>
      <c r="AW10" s="37"/>
      <c r="AX10" s="37"/>
      <c r="AY10" s="37"/>
      <c r="AZ10" s="37"/>
      <c r="BA10" s="37"/>
      <c r="BB10" s="57">
        <f>データ!$W$6</f>
        <v>2432</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20.399999999999999"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05jPEjF1bFj6UUwJnY6IMOzU9RCiX5NlIDhAW6tb7MsPloMtd8amFBs1TN61iAwAZHq8mvIp1J75+5o3zTcUEQ==" saltValue="B3YnIboWLeoC3Y1uafLVO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263435</v>
      </c>
      <c r="D6" s="20">
        <f t="shared" si="3"/>
        <v>46</v>
      </c>
      <c r="E6" s="20">
        <f t="shared" si="3"/>
        <v>1</v>
      </c>
      <c r="F6" s="20">
        <f t="shared" si="3"/>
        <v>0</v>
      </c>
      <c r="G6" s="20">
        <f t="shared" si="3"/>
        <v>1</v>
      </c>
      <c r="H6" s="20" t="str">
        <f t="shared" si="3"/>
        <v>京都府　井手町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89.55</v>
      </c>
      <c r="P6" s="21">
        <f t="shared" si="3"/>
        <v>70.19</v>
      </c>
      <c r="Q6" s="21">
        <f t="shared" si="3"/>
        <v>2866</v>
      </c>
      <c r="R6" s="21">
        <f t="shared" si="3"/>
        <v>6958</v>
      </c>
      <c r="S6" s="21">
        <f t="shared" si="3"/>
        <v>18.04</v>
      </c>
      <c r="T6" s="21">
        <f t="shared" si="3"/>
        <v>385.7</v>
      </c>
      <c r="U6" s="21">
        <f t="shared" si="3"/>
        <v>4864</v>
      </c>
      <c r="V6" s="21">
        <f t="shared" si="3"/>
        <v>2</v>
      </c>
      <c r="W6" s="21">
        <f t="shared" si="3"/>
        <v>2432</v>
      </c>
      <c r="X6" s="22">
        <f>IF(X7="",NA(),X7)</f>
        <v>92.86</v>
      </c>
      <c r="Y6" s="22">
        <f t="shared" ref="Y6:AG6" si="4">IF(Y7="",NA(),Y7)</f>
        <v>128.49</v>
      </c>
      <c r="Z6" s="22">
        <f t="shared" si="4"/>
        <v>121.46</v>
      </c>
      <c r="AA6" s="22">
        <f t="shared" si="4"/>
        <v>117.45</v>
      </c>
      <c r="AB6" s="22">
        <f t="shared" si="4"/>
        <v>106.71</v>
      </c>
      <c r="AC6" s="22">
        <f t="shared" si="4"/>
        <v>105.34</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6.17</v>
      </c>
      <c r="AP6" s="22">
        <f t="shared" si="5"/>
        <v>20.41</v>
      </c>
      <c r="AQ6" s="22">
        <f t="shared" si="5"/>
        <v>19.420000000000002</v>
      </c>
      <c r="AR6" s="22">
        <f t="shared" si="5"/>
        <v>19.850000000000001</v>
      </c>
      <c r="AS6" s="21" t="str">
        <f>IF(AS7="","",IF(AS7="-","【-】","【"&amp;SUBSTITUTE(TEXT(AS7,"#,##0.00"),"-","△")&amp;"】"))</f>
        <v>【1.61】</v>
      </c>
      <c r="AT6" s="22">
        <f>IF(AT7="",NA(),AT7)</f>
        <v>712.42</v>
      </c>
      <c r="AU6" s="22">
        <f t="shared" ref="AU6:BC6" si="6">IF(AU7="",NA(),AU7)</f>
        <v>980.14</v>
      </c>
      <c r="AV6" s="22">
        <f t="shared" si="6"/>
        <v>722.45</v>
      </c>
      <c r="AW6" s="22">
        <f t="shared" si="6"/>
        <v>2650.06</v>
      </c>
      <c r="AX6" s="22">
        <f t="shared" si="6"/>
        <v>1975.38</v>
      </c>
      <c r="AY6" s="22">
        <f t="shared" si="6"/>
        <v>305.08</v>
      </c>
      <c r="AZ6" s="22">
        <f t="shared" si="6"/>
        <v>367.4</v>
      </c>
      <c r="BA6" s="22">
        <f t="shared" si="6"/>
        <v>345.42</v>
      </c>
      <c r="BB6" s="22">
        <f t="shared" si="6"/>
        <v>315.60000000000002</v>
      </c>
      <c r="BC6" s="22">
        <f t="shared" si="6"/>
        <v>294.89</v>
      </c>
      <c r="BD6" s="21" t="str">
        <f>IF(BD7="","",IF(BD7="-","【-】","【"&amp;SUBSTITUTE(TEXT(BD7,"#,##0.00"),"-","△")&amp;"】"))</f>
        <v>【239.69】</v>
      </c>
      <c r="BE6" s="22">
        <f>IF(BE7="",NA(),BE7)</f>
        <v>170.68</v>
      </c>
      <c r="BF6" s="22">
        <f t="shared" ref="BF6:BN6" si="7">IF(BF7="",NA(),BF7)</f>
        <v>153.09</v>
      </c>
      <c r="BG6" s="22">
        <f t="shared" si="7"/>
        <v>176.15</v>
      </c>
      <c r="BH6" s="22">
        <f t="shared" si="7"/>
        <v>199.14</v>
      </c>
      <c r="BI6" s="22">
        <f t="shared" si="7"/>
        <v>172.07</v>
      </c>
      <c r="BJ6" s="22">
        <f t="shared" si="7"/>
        <v>585.59</v>
      </c>
      <c r="BK6" s="22">
        <f t="shared" si="7"/>
        <v>564.99</v>
      </c>
      <c r="BL6" s="22">
        <f t="shared" si="7"/>
        <v>631.39</v>
      </c>
      <c r="BM6" s="22">
        <f t="shared" si="7"/>
        <v>625.11</v>
      </c>
      <c r="BN6" s="22">
        <f t="shared" si="7"/>
        <v>602.79</v>
      </c>
      <c r="BO6" s="21" t="str">
        <f>IF(BO7="","",IF(BO7="-","【-】","【"&amp;SUBSTITUTE(TEXT(BO7,"#,##0.00"),"-","△")&amp;"】"))</f>
        <v>【264.86】</v>
      </c>
      <c r="BP6" s="22">
        <f>IF(BP7="",NA(),BP7)</f>
        <v>82.47</v>
      </c>
      <c r="BQ6" s="22">
        <f t="shared" ref="BQ6:BY6" si="8">IF(BQ7="",NA(),BQ7)</f>
        <v>124.92</v>
      </c>
      <c r="BR6" s="22">
        <f t="shared" si="8"/>
        <v>102.49</v>
      </c>
      <c r="BS6" s="22">
        <f t="shared" si="8"/>
        <v>97.37</v>
      </c>
      <c r="BT6" s="22">
        <f t="shared" si="8"/>
        <v>93.96</v>
      </c>
      <c r="BU6" s="22">
        <f t="shared" si="8"/>
        <v>82.78</v>
      </c>
      <c r="BV6" s="22">
        <f t="shared" si="8"/>
        <v>80.56</v>
      </c>
      <c r="BW6" s="22">
        <f t="shared" si="8"/>
        <v>76.55</v>
      </c>
      <c r="BX6" s="22">
        <f t="shared" si="8"/>
        <v>77.739999999999995</v>
      </c>
      <c r="BY6" s="22">
        <f t="shared" si="8"/>
        <v>77.459999999999994</v>
      </c>
      <c r="BZ6" s="21" t="str">
        <f>IF(BZ7="","",IF(BZ7="-","【-】","【"&amp;SUBSTITUTE(TEXT(BZ7,"#,##0.00"),"-","△")&amp;"】"))</f>
        <v>【97.59】</v>
      </c>
      <c r="CA6" s="22">
        <f>IF(CA7="",NA(),CA7)</f>
        <v>193.66</v>
      </c>
      <c r="CB6" s="22">
        <f t="shared" ref="CB6:CJ6" si="9">IF(CB7="",NA(),CB7)</f>
        <v>127.84</v>
      </c>
      <c r="CC6" s="22">
        <f t="shared" si="9"/>
        <v>141.01</v>
      </c>
      <c r="CD6" s="22">
        <f t="shared" si="9"/>
        <v>145.54</v>
      </c>
      <c r="CE6" s="22">
        <f t="shared" si="9"/>
        <v>167.47</v>
      </c>
      <c r="CF6" s="22">
        <f t="shared" si="9"/>
        <v>225.09</v>
      </c>
      <c r="CG6" s="22">
        <f t="shared" si="9"/>
        <v>260.87</v>
      </c>
      <c r="CH6" s="22">
        <f t="shared" si="9"/>
        <v>269.25</v>
      </c>
      <c r="CI6" s="22">
        <f t="shared" si="9"/>
        <v>274.94</v>
      </c>
      <c r="CJ6" s="22">
        <f t="shared" si="9"/>
        <v>290.02999999999997</v>
      </c>
      <c r="CK6" s="21" t="str">
        <f>IF(CK7="","",IF(CK7="-","【-】","【"&amp;SUBSTITUTE(TEXT(CK7,"#,##0.00"),"-","△")&amp;"】"))</f>
        <v>【181.66】</v>
      </c>
      <c r="CL6" s="22">
        <f>IF(CL7="",NA(),CL7)</f>
        <v>52.71</v>
      </c>
      <c r="CM6" s="22">
        <f t="shared" ref="CM6:CU6" si="10">IF(CM7="",NA(),CM7)</f>
        <v>50.46</v>
      </c>
      <c r="CN6" s="22">
        <f t="shared" si="10"/>
        <v>51.13</v>
      </c>
      <c r="CO6" s="22">
        <f t="shared" si="10"/>
        <v>50.13</v>
      </c>
      <c r="CP6" s="22">
        <f t="shared" si="10"/>
        <v>49.71</v>
      </c>
      <c r="CQ6" s="22">
        <f t="shared" si="10"/>
        <v>49.38</v>
      </c>
      <c r="CR6" s="22">
        <f t="shared" si="10"/>
        <v>40.19</v>
      </c>
      <c r="CS6" s="22">
        <f t="shared" si="10"/>
        <v>41.14</v>
      </c>
      <c r="CT6" s="22">
        <f t="shared" si="10"/>
        <v>41.02</v>
      </c>
      <c r="CU6" s="22">
        <f t="shared" si="10"/>
        <v>43.22</v>
      </c>
      <c r="CV6" s="21" t="str">
        <f>IF(CV7="","",IF(CV7="-","【-】","【"&amp;SUBSTITUTE(TEXT(CV7,"#,##0.00"),"-","△")&amp;"】"))</f>
        <v>【60.21】</v>
      </c>
      <c r="CW6" s="22">
        <f>IF(CW7="",NA(),CW7)</f>
        <v>77.47</v>
      </c>
      <c r="CX6" s="22">
        <f t="shared" ref="CX6:DF6" si="11">IF(CX7="",NA(),CX7)</f>
        <v>79.58</v>
      </c>
      <c r="CY6" s="22">
        <f t="shared" si="11"/>
        <v>76.64</v>
      </c>
      <c r="CZ6" s="22">
        <f t="shared" si="11"/>
        <v>76.489999999999995</v>
      </c>
      <c r="DA6" s="22">
        <f t="shared" si="11"/>
        <v>76.709999999999994</v>
      </c>
      <c r="DB6" s="22">
        <f t="shared" si="11"/>
        <v>78.010000000000005</v>
      </c>
      <c r="DC6" s="22">
        <f t="shared" si="11"/>
        <v>71.52</v>
      </c>
      <c r="DD6" s="22">
        <f t="shared" si="11"/>
        <v>70.42</v>
      </c>
      <c r="DE6" s="22">
        <f t="shared" si="11"/>
        <v>69.900000000000006</v>
      </c>
      <c r="DF6" s="22">
        <f t="shared" si="11"/>
        <v>70.16</v>
      </c>
      <c r="DG6" s="21" t="str">
        <f>IF(DG7="","",IF(DG7="-","【-】","【"&amp;SUBSTITUTE(TEXT(DG7,"#,##0.00"),"-","△")&amp;"】"))</f>
        <v>【89.21】</v>
      </c>
      <c r="DH6" s="22">
        <f>IF(DH7="",NA(),DH7)</f>
        <v>51.99</v>
      </c>
      <c r="DI6" s="22">
        <f t="shared" ref="DI6:DQ6" si="12">IF(DI7="",NA(),DI7)</f>
        <v>54.27</v>
      </c>
      <c r="DJ6" s="22">
        <f t="shared" si="12"/>
        <v>56.48</v>
      </c>
      <c r="DK6" s="22">
        <f t="shared" si="12"/>
        <v>58.62</v>
      </c>
      <c r="DL6" s="22">
        <f t="shared" si="12"/>
        <v>60.54</v>
      </c>
      <c r="DM6" s="22">
        <f t="shared" si="12"/>
        <v>47.5</v>
      </c>
      <c r="DN6" s="22">
        <f t="shared" si="12"/>
        <v>53.4</v>
      </c>
      <c r="DO6" s="22">
        <f t="shared" si="12"/>
        <v>52.14</v>
      </c>
      <c r="DP6" s="22">
        <f t="shared" si="12"/>
        <v>53.49</v>
      </c>
      <c r="DQ6" s="22">
        <f t="shared" si="12"/>
        <v>51.79</v>
      </c>
      <c r="DR6" s="21" t="str">
        <f>IF(DR7="","",IF(DR7="-","【-】","【"&amp;SUBSTITUTE(TEXT(DR7,"#,##0.00"),"-","△")&amp;"】"))</f>
        <v>【52.41】</v>
      </c>
      <c r="DS6" s="22">
        <f>IF(DS7="",NA(),DS7)</f>
        <v>29.68</v>
      </c>
      <c r="DT6" s="22">
        <f t="shared" ref="DT6:EB6" si="13">IF(DT7="",NA(),DT7)</f>
        <v>30.72</v>
      </c>
      <c r="DU6" s="22">
        <f t="shared" si="13"/>
        <v>32.32</v>
      </c>
      <c r="DV6" s="22">
        <f t="shared" si="13"/>
        <v>33.29</v>
      </c>
      <c r="DW6" s="22">
        <f t="shared" si="13"/>
        <v>34.08</v>
      </c>
      <c r="DX6" s="22">
        <f t="shared" si="13"/>
        <v>17.399999999999999</v>
      </c>
      <c r="DY6" s="22">
        <f t="shared" si="13"/>
        <v>21.86</v>
      </c>
      <c r="DZ6" s="22">
        <f t="shared" si="13"/>
        <v>21.01</v>
      </c>
      <c r="EA6" s="22">
        <f t="shared" si="13"/>
        <v>21.96</v>
      </c>
      <c r="EB6" s="22">
        <f t="shared" si="13"/>
        <v>23.12</v>
      </c>
      <c r="EC6" s="21" t="str">
        <f>IF(EC7="","",IF(EC7="-","【-】","【"&amp;SUBSTITUTE(TEXT(EC7,"#,##0.00"),"-","△")&amp;"】"))</f>
        <v>【26.78】</v>
      </c>
      <c r="ED6" s="21">
        <f>IF(ED7="",NA(),ED7)</f>
        <v>0</v>
      </c>
      <c r="EE6" s="21">
        <f t="shared" ref="EE6:EM6" si="14">IF(EE7="",NA(),EE7)</f>
        <v>0</v>
      </c>
      <c r="EF6" s="21">
        <f t="shared" si="14"/>
        <v>0</v>
      </c>
      <c r="EG6" s="22">
        <f t="shared" si="14"/>
        <v>0.31</v>
      </c>
      <c r="EH6" s="21">
        <f t="shared" si="14"/>
        <v>0</v>
      </c>
      <c r="EI6" s="22">
        <f t="shared" si="14"/>
        <v>0.4</v>
      </c>
      <c r="EJ6" s="22">
        <f t="shared" si="14"/>
        <v>0.51</v>
      </c>
      <c r="EK6" s="22">
        <f t="shared" si="14"/>
        <v>0.35</v>
      </c>
      <c r="EL6" s="22">
        <f t="shared" si="14"/>
        <v>0.31</v>
      </c>
      <c r="EM6" s="22">
        <f t="shared" si="14"/>
        <v>0.41</v>
      </c>
      <c r="EN6" s="21" t="str">
        <f>IF(EN7="","",IF(EN7="-","【-】","【"&amp;SUBSTITUTE(TEXT(EN7,"#,##0.00"),"-","△")&amp;"】"))</f>
        <v>【0.59】</v>
      </c>
    </row>
    <row r="7" spans="1:144" s="23" customFormat="1" x14ac:dyDescent="0.2">
      <c r="A7" s="15"/>
      <c r="B7" s="24">
        <v>2024</v>
      </c>
      <c r="C7" s="24">
        <v>263435</v>
      </c>
      <c r="D7" s="24">
        <v>46</v>
      </c>
      <c r="E7" s="24">
        <v>1</v>
      </c>
      <c r="F7" s="24">
        <v>0</v>
      </c>
      <c r="G7" s="24">
        <v>1</v>
      </c>
      <c r="H7" s="24" t="s">
        <v>93</v>
      </c>
      <c r="I7" s="24" t="s">
        <v>94</v>
      </c>
      <c r="J7" s="24" t="s">
        <v>95</v>
      </c>
      <c r="K7" s="24" t="s">
        <v>96</v>
      </c>
      <c r="L7" s="24" t="s">
        <v>97</v>
      </c>
      <c r="M7" s="24" t="s">
        <v>98</v>
      </c>
      <c r="N7" s="25" t="s">
        <v>99</v>
      </c>
      <c r="O7" s="25">
        <v>89.55</v>
      </c>
      <c r="P7" s="25">
        <v>70.19</v>
      </c>
      <c r="Q7" s="25">
        <v>2866</v>
      </c>
      <c r="R7" s="25">
        <v>6958</v>
      </c>
      <c r="S7" s="25">
        <v>18.04</v>
      </c>
      <c r="T7" s="25">
        <v>385.7</v>
      </c>
      <c r="U7" s="25">
        <v>4864</v>
      </c>
      <c r="V7" s="25">
        <v>2</v>
      </c>
      <c r="W7" s="25">
        <v>2432</v>
      </c>
      <c r="X7" s="25">
        <v>92.86</v>
      </c>
      <c r="Y7" s="25">
        <v>128.49</v>
      </c>
      <c r="Z7" s="25">
        <v>121.46</v>
      </c>
      <c r="AA7" s="25">
        <v>117.45</v>
      </c>
      <c r="AB7" s="25">
        <v>106.71</v>
      </c>
      <c r="AC7" s="25">
        <v>105.34</v>
      </c>
      <c r="AD7" s="25">
        <v>108.19</v>
      </c>
      <c r="AE7" s="25">
        <v>106.93</v>
      </c>
      <c r="AF7" s="25">
        <v>109.12</v>
      </c>
      <c r="AG7" s="25">
        <v>105.82</v>
      </c>
      <c r="AH7" s="25">
        <v>107.26</v>
      </c>
      <c r="AI7" s="25">
        <v>0</v>
      </c>
      <c r="AJ7" s="25">
        <v>0</v>
      </c>
      <c r="AK7" s="25">
        <v>0</v>
      </c>
      <c r="AL7" s="25">
        <v>0</v>
      </c>
      <c r="AM7" s="25">
        <v>0</v>
      </c>
      <c r="AN7" s="25">
        <v>24.04</v>
      </c>
      <c r="AO7" s="25">
        <v>6.17</v>
      </c>
      <c r="AP7" s="25">
        <v>20.41</v>
      </c>
      <c r="AQ7" s="25">
        <v>19.420000000000002</v>
      </c>
      <c r="AR7" s="25">
        <v>19.850000000000001</v>
      </c>
      <c r="AS7" s="25">
        <v>1.61</v>
      </c>
      <c r="AT7" s="25">
        <v>712.42</v>
      </c>
      <c r="AU7" s="25">
        <v>980.14</v>
      </c>
      <c r="AV7" s="25">
        <v>722.45</v>
      </c>
      <c r="AW7" s="25">
        <v>2650.06</v>
      </c>
      <c r="AX7" s="25">
        <v>1975.38</v>
      </c>
      <c r="AY7" s="25">
        <v>305.08</v>
      </c>
      <c r="AZ7" s="25">
        <v>367.4</v>
      </c>
      <c r="BA7" s="25">
        <v>345.42</v>
      </c>
      <c r="BB7" s="25">
        <v>315.60000000000002</v>
      </c>
      <c r="BC7" s="25">
        <v>294.89</v>
      </c>
      <c r="BD7" s="25">
        <v>239.69</v>
      </c>
      <c r="BE7" s="25">
        <v>170.68</v>
      </c>
      <c r="BF7" s="25">
        <v>153.09</v>
      </c>
      <c r="BG7" s="25">
        <v>176.15</v>
      </c>
      <c r="BH7" s="25">
        <v>199.14</v>
      </c>
      <c r="BI7" s="25">
        <v>172.07</v>
      </c>
      <c r="BJ7" s="25">
        <v>585.59</v>
      </c>
      <c r="BK7" s="25">
        <v>564.99</v>
      </c>
      <c r="BL7" s="25">
        <v>631.39</v>
      </c>
      <c r="BM7" s="25">
        <v>625.11</v>
      </c>
      <c r="BN7" s="25">
        <v>602.79</v>
      </c>
      <c r="BO7" s="25">
        <v>264.86</v>
      </c>
      <c r="BP7" s="25">
        <v>82.47</v>
      </c>
      <c r="BQ7" s="25">
        <v>124.92</v>
      </c>
      <c r="BR7" s="25">
        <v>102.49</v>
      </c>
      <c r="BS7" s="25">
        <v>97.37</v>
      </c>
      <c r="BT7" s="25">
        <v>93.96</v>
      </c>
      <c r="BU7" s="25">
        <v>82.78</v>
      </c>
      <c r="BV7" s="25">
        <v>80.56</v>
      </c>
      <c r="BW7" s="25">
        <v>76.55</v>
      </c>
      <c r="BX7" s="25">
        <v>77.739999999999995</v>
      </c>
      <c r="BY7" s="25">
        <v>77.459999999999994</v>
      </c>
      <c r="BZ7" s="25">
        <v>97.59</v>
      </c>
      <c r="CA7" s="25">
        <v>193.66</v>
      </c>
      <c r="CB7" s="25">
        <v>127.84</v>
      </c>
      <c r="CC7" s="25">
        <v>141.01</v>
      </c>
      <c r="CD7" s="25">
        <v>145.54</v>
      </c>
      <c r="CE7" s="25">
        <v>167.47</v>
      </c>
      <c r="CF7" s="25">
        <v>225.09</v>
      </c>
      <c r="CG7" s="25">
        <v>260.87</v>
      </c>
      <c r="CH7" s="25">
        <v>269.25</v>
      </c>
      <c r="CI7" s="25">
        <v>274.94</v>
      </c>
      <c r="CJ7" s="25">
        <v>290.02999999999997</v>
      </c>
      <c r="CK7" s="25">
        <v>181.66</v>
      </c>
      <c r="CL7" s="25">
        <v>52.71</v>
      </c>
      <c r="CM7" s="25">
        <v>50.46</v>
      </c>
      <c r="CN7" s="25">
        <v>51.13</v>
      </c>
      <c r="CO7" s="25">
        <v>50.13</v>
      </c>
      <c r="CP7" s="25">
        <v>49.71</v>
      </c>
      <c r="CQ7" s="25">
        <v>49.38</v>
      </c>
      <c r="CR7" s="25">
        <v>40.19</v>
      </c>
      <c r="CS7" s="25">
        <v>41.14</v>
      </c>
      <c r="CT7" s="25">
        <v>41.02</v>
      </c>
      <c r="CU7" s="25">
        <v>43.22</v>
      </c>
      <c r="CV7" s="25">
        <v>60.21</v>
      </c>
      <c r="CW7" s="25">
        <v>77.47</v>
      </c>
      <c r="CX7" s="25">
        <v>79.58</v>
      </c>
      <c r="CY7" s="25">
        <v>76.64</v>
      </c>
      <c r="CZ7" s="25">
        <v>76.489999999999995</v>
      </c>
      <c r="DA7" s="25">
        <v>76.709999999999994</v>
      </c>
      <c r="DB7" s="25">
        <v>78.010000000000005</v>
      </c>
      <c r="DC7" s="25">
        <v>71.52</v>
      </c>
      <c r="DD7" s="25">
        <v>70.42</v>
      </c>
      <c r="DE7" s="25">
        <v>69.900000000000006</v>
      </c>
      <c r="DF7" s="25">
        <v>70.16</v>
      </c>
      <c r="DG7" s="25">
        <v>89.21</v>
      </c>
      <c r="DH7" s="25">
        <v>51.99</v>
      </c>
      <c r="DI7" s="25">
        <v>54.27</v>
      </c>
      <c r="DJ7" s="25">
        <v>56.48</v>
      </c>
      <c r="DK7" s="25">
        <v>58.62</v>
      </c>
      <c r="DL7" s="25">
        <v>60.54</v>
      </c>
      <c r="DM7" s="25">
        <v>47.5</v>
      </c>
      <c r="DN7" s="25">
        <v>53.4</v>
      </c>
      <c r="DO7" s="25">
        <v>52.14</v>
      </c>
      <c r="DP7" s="25">
        <v>53.49</v>
      </c>
      <c r="DQ7" s="25">
        <v>51.79</v>
      </c>
      <c r="DR7" s="25">
        <v>52.41</v>
      </c>
      <c r="DS7" s="25">
        <v>29.68</v>
      </c>
      <c r="DT7" s="25">
        <v>30.72</v>
      </c>
      <c r="DU7" s="25">
        <v>32.32</v>
      </c>
      <c r="DV7" s="25">
        <v>33.29</v>
      </c>
      <c r="DW7" s="25">
        <v>34.08</v>
      </c>
      <c r="DX7" s="25">
        <v>17.399999999999999</v>
      </c>
      <c r="DY7" s="25">
        <v>21.86</v>
      </c>
      <c r="DZ7" s="25">
        <v>21.01</v>
      </c>
      <c r="EA7" s="25">
        <v>21.96</v>
      </c>
      <c r="EB7" s="25">
        <v>23.12</v>
      </c>
      <c r="EC7" s="25">
        <v>26.78</v>
      </c>
      <c r="ED7" s="25">
        <v>0</v>
      </c>
      <c r="EE7" s="25">
        <v>0</v>
      </c>
      <c r="EF7" s="25">
        <v>0</v>
      </c>
      <c r="EG7" s="25">
        <v>0.31</v>
      </c>
      <c r="EH7" s="25">
        <v>0</v>
      </c>
      <c r="EI7" s="25">
        <v>0.4</v>
      </c>
      <c r="EJ7" s="25">
        <v>0.51</v>
      </c>
      <c r="EK7" s="25">
        <v>0.35</v>
      </c>
      <c r="EL7" s="25">
        <v>0.31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暢之</cp:lastModifiedBy>
  <dcterms:created xsi:type="dcterms:W3CDTF">2025-12-12T09:19:26Z</dcterms:created>
  <dcterms:modified xsi:type="dcterms:W3CDTF">2026-01-20T02:42:11Z</dcterms:modified>
  <cp:category/>
</cp:coreProperties>
</file>