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17 久御山町　0212提出予定\"/>
    </mc:Choice>
  </mc:AlternateContent>
  <xr:revisionPtr revIDLastSave="0" documentId="8_{A9AA4C59-2488-4AC3-A8C4-2D61382D1B12}" xr6:coauthVersionLast="47" xr6:coauthVersionMax="47" xr10:uidLastSave="{00000000-0000-0000-0000-000000000000}"/>
  <workbookProtection workbookAlgorithmName="SHA-512" workbookHashValue="Q8WDflsklMrxXmIWjJVweFshiQCIk8ce+87ea7ci+6eKJqDWVSaAcI227930YBaeWaCDD+IYuPdynlvbTEjiUQ==" workbookSaltValue="58g00MGW2t3Adk5G9D+vK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AD8" i="4"/>
  <c r="W8" i="4"/>
  <c r="B8" i="4"/>
  <c r="B6" i="4"/>
</calcChain>
</file>

<file path=xl/sharedStrings.xml><?xml version="1.0" encoding="utf-8"?>
<sst xmlns="http://schemas.openxmlformats.org/spreadsheetml/2006/main" count="236" uniqueCount="114">
  <si>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</si>
  <si>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</si>
  <si>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</si>
  <si>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</si>
  <si>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</si>
  <si>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</si>
  <si>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</si>
  <si>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</si>
  <si>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</si>
  <si>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</si>
  <si>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</si>
  <si>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</si>
  <si>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</si>
  <si>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</si>
  <si>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</si>
  <si>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</si>
  <si>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</si>
  <si>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</si>
  <si>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</si>
  <si>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</si>
  <si>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</si>
  <si>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</si>
  <si>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</si>
  <si>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</si>
  <si>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</si>
  <si>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　本町下水道事業は、平成29年度に地方公営企業法を適用しているため、有形固定資産減価償却率は低い数値となっているが、増加傾向にある。
　また、標準耐用年数を経過した管渠延長の割合を示す管渠老朽化率は、令和６年度に施工した管渠改築工事に伴い、前年度比0.17ポイント減の2.85％となり、当該年度に更新した管渠延長の割合を示す管渠改善率は0.17％となった。
　本町下水道事業は、平成元年度から供用を開始しており経過年月が浅いため、老朽化が直ぐに問題となるような状況ではないが、今後も、下水道ビジョンに基づき、適切な維持管理を行い、計画的かつ効率的な修繕改築を進めていく。</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</si>
  <si>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</si>
  <si>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</si>
  <si>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</si>
  <si>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</si>
  <si>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</si>
  <si>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</si>
  <si>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</si>
  <si>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</si>
  <si>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</si>
  <si>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</si>
  <si>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</si>
  <si>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</si>
  <si>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</si>
  <si>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</si>
  <si>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</si>
  <si>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</si>
  <si>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</si>
  <si>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</si>
  <si>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</si>
  <si>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</si>
  <si>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</si>
  <si>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</si>
  <si>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</si>
  <si>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</si>
  <si>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</si>
  <si>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</si>
  <si>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</si>
  <si>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</si>
  <si>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</si>
  <si>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</si>
  <si>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</si>
  <si>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</si>
  <si>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</si>
  <si>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</si>
  <si>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</si>
  <si>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</si>
  <si>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</si>
  <si>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</si>
  <si>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</si>
  <si>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</si>
  <si>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</si>
  <si>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</si>
  <si>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</si>
  <si>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</si>
  <si>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</si>
  <si>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</si>
  <si>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</si>
  <si>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</si>
  <si>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</si>
  <si>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</si>
  <si>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</si>
  <si>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</si>
  <si>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</si>
  <si>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</si>
  <si>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</si>
  <si>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</si>
  <si>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</si>
  <si>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</si>
  <si>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</si>
  <si>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</si>
  <si>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</si>
  <si>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</si>
  <si>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</si>
  <si>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</si>
  <si>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</si>
  <si>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</si>
  <si>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</si>
  <si>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</si>
  <si>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</si>
  <si>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</si>
  <si>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久御山町</t>
  </si>
  <si>
    <t>"R"yy</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</si>
  <si>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</si>
  <si>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</si>
  <si>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</si>
  <si>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</si>
  <si>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</si>
  <si>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</si>
  <si>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</si>
  <si>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</si>
  <si>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</si>
  <si>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</si>
  <si>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</si>
  <si>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</si>
  <si>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</si>
  <si>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←書式設定</t>
    <rPh sb="1" eb="3">
      <t>ショシキ</t>
    </rPh>
    <rPh sb="3" eb="5">
      <t>セッテイ</t>
    </rPh>
    <phoneticPr fontId="1"/>
  </si>
  <si>
    <t>　令和６年度で、６年連続の経常黒字を計上することができたところであるが、今後、下水道施設の修繕や改築に多額の資金投資が見込まれるのに対して、収益については、普及率が既に高水準にあるなかで、人口減少や節水機器のさらなる普及、機能向上の影響により水需要は減少し、使用料収入は減少する見込みとなることに加え、近年の物価高騰や人件費の増大が、経営環境をさらに厳しくすると予測される。
　今後も、「安全・安心で快適な暮らしを支える持続的な下水道」の実現に向け、中長期的な事業計画である「久御山町下水道ビジョン」に基づき、引き続き効率的な事業運営に努めるとともに、経営基盤の強化と財政マネジメントの向上に努める。</t>
    <rPh sb="148" eb="149">
      <t>クワ</t>
    </rPh>
    <rPh sb="151" eb="153">
      <t>キンネン</t>
    </rPh>
    <rPh sb="154" eb="156">
      <t>ブッカ</t>
    </rPh>
    <rPh sb="156" eb="158">
      <t>コウトウ</t>
    </rPh>
    <rPh sb="159" eb="162">
      <t>ジンケンヒ</t>
    </rPh>
    <rPh sb="163" eb="165">
      <t>ゾウダイ</t>
    </rPh>
    <rPh sb="225" eb="229">
      <t>チュウチョウキテキ</t>
    </rPh>
    <rPh sb="230" eb="232">
      <t>ジギョウ</t>
    </rPh>
    <rPh sb="232" eb="234">
      <t>ケイカク</t>
    </rPh>
    <phoneticPr fontId="1"/>
  </si>
  <si>
    <t>　令和元年度以降、下水道使用量が一定回復し、令和６年度についても経常黒字を計上することができている。
　有収水量の減少に伴い下水道使用料が減少したものの、下水道維持管理負担金及び支払利息の減少により、経常収支比率は113.12％と前年度比2.64ポイント増と増加傾向となっている。
　流動比率は、213.31％と経常黒字に伴い年々増加傾向にあり、支払能力は充足してきている。
　企業債残高対事業規模比率については、278.88％となっており、昨年度と比較すると増加しているが、その要因は、雨水事業の事業費の増加によるものであり、汚水事業については、整備が概ね完了していることから、今後も減少傾向となる見込みである。
　使用料水準の妥当性を示す経費回収率は、前年度比2.33ポイント増の97.67％と100％を下回っており、使用料収入で経費が賄えていない状況である。
　一方で、汚水処理原価は、128.58円/㎡と、全国平均値や類似団体平均値と比較して良好な値となっている。
　水洗化率については、94.87％と類似団体平均値と比べ高水準となっているが、引き続き水質保全や使用料収入の増加を目指し、勧奨活動等により水洗化率の向上に努める。</t>
    <rPh sb="77" eb="80">
      <t>ゲスイドウ</t>
    </rPh>
    <rPh sb="80" eb="82">
      <t>イジ</t>
    </rPh>
    <rPh sb="82" eb="84">
      <t>カンリ</t>
    </rPh>
    <rPh sb="84" eb="87">
      <t>フタンキン</t>
    </rPh>
    <rPh sb="87" eb="88">
      <t>オヨ</t>
    </rPh>
    <rPh sb="89" eb="91">
      <t>シハライ</t>
    </rPh>
    <rPh sb="91" eb="93">
      <t>リソク</t>
    </rPh>
    <rPh sb="94" eb="96">
      <t>ゲンショウ</t>
    </rPh>
    <rPh sb="127" eb="128">
      <t>ゾウ</t>
    </rPh>
    <rPh sb="129" eb="131">
      <t>ゾウカ</t>
    </rPh>
    <rPh sb="249" eb="251">
      <t>ジギョウ</t>
    </rPh>
    <rPh sb="251" eb="252">
      <t>ヒ</t>
    </rPh>
    <rPh sb="253" eb="255">
      <t>ゾウカ</t>
    </rPh>
    <rPh sb="340" eb="341">
      <t>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</si>
</sst>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0.12</c:v>
                </c:pt>
                <c:pt idx="3" formatCode="#,##0.00;&quot;△&quot;#,##0.00;&quot;-&quot;">
                  <c:v>0.14000000000000001</c:v>
                </c:pt>
                <c:pt idx="4" formatCode="#,##0.00;&quot;△&quot;#,##0.00;&quot;-&quot;">
                  <c:v>0.17</c:v>
                </c:pt>
              </c:numCache>
            </c:numRef>
          </c:val>
          <c:extLst>
            <c:ext xmlns:c16="http://schemas.microsoft.com/office/drawing/2014/chart" uri="{C3380CC4-5D6E-409C-BE32-E72D297353CC}">
              <c16:uniqueId val="{00000000-83E2-4C14-9CF3-F2E5932872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3E2-4C14-9CF3-F2E5932872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4E-45BD-91B8-8CEF063C60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484E-45BD-91B8-8CEF063C60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93.1</c:v>
                </c:pt>
                <c:pt idx="1">
                  <c:v>93.57</c:v>
                </c:pt>
                <c:pt idx="2">
                  <c:v>94.71</c:v>
                </c:pt>
                <c:pt idx="3">
                  <c:v>94.81</c:v>
                </c:pt>
                <c:pt idx="4">
                  <c:v>94.87</c:v>
                </c:pt>
              </c:numCache>
            </c:numRef>
          </c:val>
          <c:extLst>
            <c:ext xmlns:c16="http://schemas.microsoft.com/office/drawing/2014/chart" uri="{C3380CC4-5D6E-409C-BE32-E72D297353CC}">
              <c16:uniqueId val="{00000000-0A13-4C12-8F48-B65F981FB4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0A13-4C12-8F48-B65F981FB4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112.82</c:v>
                </c:pt>
                <c:pt idx="1">
                  <c:v>117.87</c:v>
                </c:pt>
                <c:pt idx="2">
                  <c:v>114.17</c:v>
                </c:pt>
                <c:pt idx="3">
                  <c:v>110.48</c:v>
                </c:pt>
                <c:pt idx="4">
                  <c:v>113.12</c:v>
                </c:pt>
              </c:numCache>
            </c:numRef>
          </c:val>
          <c:extLst>
            <c:ext xmlns:c16="http://schemas.microsoft.com/office/drawing/2014/chart" uri="{C3380CC4-5D6E-409C-BE32-E72D297353CC}">
              <c16:uniqueId val="{00000000-5223-4950-9D0D-C326E76684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5223-4950-9D0D-C326E76684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11.99</c:v>
                </c:pt>
                <c:pt idx="1">
                  <c:v>14.96</c:v>
                </c:pt>
                <c:pt idx="2">
                  <c:v>17.88</c:v>
                </c:pt>
                <c:pt idx="3">
                  <c:v>19.27</c:v>
                </c:pt>
                <c:pt idx="4">
                  <c:v>21.92</c:v>
                </c:pt>
              </c:numCache>
            </c:numRef>
          </c:val>
          <c:extLst>
            <c:ext xmlns:c16="http://schemas.microsoft.com/office/drawing/2014/chart" uri="{C3380CC4-5D6E-409C-BE32-E72D297353CC}">
              <c16:uniqueId val="{00000000-E261-49BB-807A-3FA5CB0775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E261-49BB-807A-3FA5CB0775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3.28</c:v>
                </c:pt>
                <c:pt idx="1">
                  <c:v>3.28</c:v>
                </c:pt>
                <c:pt idx="2">
                  <c:v>3.16</c:v>
                </c:pt>
                <c:pt idx="3">
                  <c:v>3.02</c:v>
                </c:pt>
                <c:pt idx="4">
                  <c:v>2.85</c:v>
                </c:pt>
              </c:numCache>
            </c:numRef>
          </c:val>
          <c:extLst>
            <c:ext xmlns:c16="http://schemas.microsoft.com/office/drawing/2014/chart" uri="{C3380CC4-5D6E-409C-BE32-E72D297353CC}">
              <c16:uniqueId val="{00000000-893F-4560-82F0-033AB25F04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893F-4560-82F0-033AB25F04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54-41E8-8974-C0C5468937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4254-41E8-8974-C0C5468937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114.6</c:v>
                </c:pt>
                <c:pt idx="1">
                  <c:v>148.91</c:v>
                </c:pt>
                <c:pt idx="2">
                  <c:v>181.52</c:v>
                </c:pt>
                <c:pt idx="3">
                  <c:v>194.08</c:v>
                </c:pt>
                <c:pt idx="4">
                  <c:v>213.31</c:v>
                </c:pt>
              </c:numCache>
            </c:numRef>
          </c:val>
          <c:extLst>
            <c:ext xmlns:c16="http://schemas.microsoft.com/office/drawing/2014/chart" uri="{C3380CC4-5D6E-409C-BE32-E72D297353CC}">
              <c16:uniqueId val="{00000000-6099-4E86-8544-A0CDA71FDF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6099-4E86-8544-A0CDA71FDF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433.67</c:v>
                </c:pt>
                <c:pt idx="1">
                  <c:v>257.94</c:v>
                </c:pt>
                <c:pt idx="2">
                  <c:v>236.23</c:v>
                </c:pt>
                <c:pt idx="3">
                  <c:v>263.01</c:v>
                </c:pt>
                <c:pt idx="4">
                  <c:v>278.88</c:v>
                </c:pt>
              </c:numCache>
            </c:numRef>
          </c:val>
          <c:extLst>
            <c:ext xmlns:c16="http://schemas.microsoft.com/office/drawing/2014/chart" uri="{C3380CC4-5D6E-409C-BE32-E72D297353CC}">
              <c16:uniqueId val="{00000000-63F2-4F33-A354-A0194E3022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63F2-4F33-A354-A0194E3022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98.05</c:v>
                </c:pt>
                <c:pt idx="1">
                  <c:v>103.19</c:v>
                </c:pt>
                <c:pt idx="2">
                  <c:v>98.17</c:v>
                </c:pt>
                <c:pt idx="3">
                  <c:v>95.34</c:v>
                </c:pt>
                <c:pt idx="4">
                  <c:v>97.67</c:v>
                </c:pt>
              </c:numCache>
            </c:numRef>
          </c:val>
          <c:extLst>
            <c:ext xmlns:c16="http://schemas.microsoft.com/office/drawing/2014/chart" uri="{C3380CC4-5D6E-409C-BE32-E72D297353CC}">
              <c16:uniqueId val="{00000000-06FD-4F43-8B14-45FD68B259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06FD-4F43-8B14-45FD68B259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127.07</c:v>
                </c:pt>
                <c:pt idx="1">
                  <c:v>121.31</c:v>
                </c:pt>
                <c:pt idx="2">
                  <c:v>127.97</c:v>
                </c:pt>
                <c:pt idx="3">
                  <c:v>131.63</c:v>
                </c:pt>
                <c:pt idx="4">
                  <c:v>128.58000000000001</c:v>
                </c:pt>
              </c:numCache>
            </c:numRef>
          </c:val>
          <c:extLst>
            <c:ext xmlns:c16="http://schemas.microsoft.com/office/drawing/2014/chart" uri="{C3380CC4-5D6E-409C-BE32-E72D297353CC}">
              <c16:uniqueId val="{00000000-DB00-483B-9CCE-861EC15A8E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DB00-483B-9CCE-861EC15A8E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5" sqref="BL45:BZ46"/>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京都府　久御山町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15231</v>
      </c>
      <c r="AM8" s="35"/>
      <c r="AN8" s="35"/>
      <c r="AO8" s="35"/>
      <c r="AP8" s="35"/>
      <c r="AQ8" s="35"/>
      <c r="AR8" s="35"/>
      <c r="AS8" s="35"/>
      <c r="AT8" s="36">
        <f>データ!T6</f>
        <v>13.86</v>
      </c>
      <c r="AU8" s="36"/>
      <c r="AV8" s="36"/>
      <c r="AW8" s="36"/>
      <c r="AX8" s="36"/>
      <c r="AY8" s="36"/>
      <c r="AZ8" s="36"/>
      <c r="BA8" s="36"/>
      <c r="BB8" s="36">
        <f>データ!U6</f>
        <v>1098.92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2">
      <c r="A9" s="2"/>
      <c r="B9" s="29" t="s">
        <v>21</v>
      </c>
      <c r="C9" s="29"/>
      <c r="D9" s="29"/>
      <c r="E9" s="29"/>
      <c r="F9" s="29"/>
      <c r="G9" s="29"/>
      <c r="H9" s="29"/>
      <c r="I9" s="29" t="s">
        <v>23</v>
      </c>
      <c r="J9" s="29"/>
      <c r="K9" s="29"/>
      <c r="L9" s="29"/>
      <c r="M9" s="29"/>
      <c r="N9" s="29"/>
      <c r="O9" s="29"/>
      <c r="P9" s="29" t="s">
        <v>24</v>
      </c>
      <c r="Q9" s="29"/>
      <c r="R9" s="29"/>
      <c r="S9" s="29"/>
      <c r="T9" s="29"/>
      <c r="U9" s="29"/>
      <c r="V9" s="29"/>
      <c r="W9" s="29" t="s">
        <v>28</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35</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80.45</v>
      </c>
      <c r="J10" s="36"/>
      <c r="K10" s="36"/>
      <c r="L10" s="36"/>
      <c r="M10" s="36"/>
      <c r="N10" s="36"/>
      <c r="O10" s="36"/>
      <c r="P10" s="36">
        <f>データ!P6</f>
        <v>99.85</v>
      </c>
      <c r="Q10" s="36"/>
      <c r="R10" s="36"/>
      <c r="S10" s="36"/>
      <c r="T10" s="36"/>
      <c r="U10" s="36"/>
      <c r="V10" s="36"/>
      <c r="W10" s="36">
        <f>データ!Q6</f>
        <v>105.94</v>
      </c>
      <c r="X10" s="36"/>
      <c r="Y10" s="36"/>
      <c r="Z10" s="36"/>
      <c r="AA10" s="36"/>
      <c r="AB10" s="36"/>
      <c r="AC10" s="36"/>
      <c r="AD10" s="35">
        <f>データ!R6</f>
        <v>1944</v>
      </c>
      <c r="AE10" s="35"/>
      <c r="AF10" s="35"/>
      <c r="AG10" s="35"/>
      <c r="AH10" s="35"/>
      <c r="AI10" s="35"/>
      <c r="AJ10" s="35"/>
      <c r="AK10" s="2"/>
      <c r="AL10" s="35">
        <f>データ!V6</f>
        <v>15133</v>
      </c>
      <c r="AM10" s="35"/>
      <c r="AN10" s="35"/>
      <c r="AO10" s="35"/>
      <c r="AP10" s="35"/>
      <c r="AQ10" s="35"/>
      <c r="AR10" s="35"/>
      <c r="AS10" s="35"/>
      <c r="AT10" s="36">
        <f>データ!W6</f>
        <v>5.18</v>
      </c>
      <c r="AU10" s="36"/>
      <c r="AV10" s="36"/>
      <c r="AW10" s="36"/>
      <c r="AX10" s="36"/>
      <c r="AY10" s="36"/>
      <c r="AZ10" s="36"/>
      <c r="BA10" s="36"/>
      <c r="BB10" s="36">
        <f>データ!X6</f>
        <v>2921.43</v>
      </c>
      <c r="BC10" s="36"/>
      <c r="BD10" s="36"/>
      <c r="BE10" s="36"/>
      <c r="BF10" s="36"/>
      <c r="BG10" s="36"/>
      <c r="BH10" s="36"/>
      <c r="BI10" s="36"/>
      <c r="BJ10" s="2"/>
      <c r="BK10" s="2"/>
      <c r="BL10" s="45" t="s">
        <v>38</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25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47</v>
      </c>
      <c r="F84" s="6" t="s">
        <v>49</v>
      </c>
      <c r="G84" s="6" t="s">
        <v>50</v>
      </c>
      <c r="H84" s="6" t="s">
        <v>44</v>
      </c>
      <c r="I84" s="6" t="s">
        <v>11</v>
      </c>
      <c r="J84" s="6" t="s">
        <v>51</v>
      </c>
      <c r="K84" s="6" t="s">
        <v>52</v>
      </c>
      <c r="L84" s="6" t="s">
        <v>33</v>
      </c>
      <c r="M84" s="6" t="s">
        <v>37</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DlXukSui9QKUbnZvYXnCnNrdMUPRswj7D2P8jzwewlUqqoF3IgaCLczAQ7WZtqQu1AGjRcKacngmf5NacC7nzg==" saltValue="jcjRe6/BUSwgaTVTJF+u2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34</v>
      </c>
      <c r="C3" s="16" t="s">
        <v>60</v>
      </c>
      <c r="D3" s="16" t="s">
        <v>40</v>
      </c>
      <c r="E3" s="16" t="s">
        <v>6</v>
      </c>
      <c r="F3" s="16" t="s">
        <v>5</v>
      </c>
      <c r="G3" s="16" t="s">
        <v>26</v>
      </c>
      <c r="H3" s="73" t="s">
        <v>61</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48</v>
      </c>
      <c r="AK4" s="72"/>
      <c r="AL4" s="72"/>
      <c r="AM4" s="72"/>
      <c r="AN4" s="72"/>
      <c r="AO4" s="72"/>
      <c r="AP4" s="72"/>
      <c r="AQ4" s="72"/>
      <c r="AR4" s="72"/>
      <c r="AS4" s="72"/>
      <c r="AT4" s="72"/>
      <c r="AU4" s="72" t="s">
        <v>29</v>
      </c>
      <c r="AV4" s="72"/>
      <c r="AW4" s="72"/>
      <c r="AX4" s="72"/>
      <c r="AY4" s="72"/>
      <c r="AZ4" s="72"/>
      <c r="BA4" s="72"/>
      <c r="BB4" s="72"/>
      <c r="BC4" s="72"/>
      <c r="BD4" s="72"/>
      <c r="BE4" s="72"/>
      <c r="BF4" s="72" t="s">
        <v>63</v>
      </c>
      <c r="BG4" s="72"/>
      <c r="BH4" s="72"/>
      <c r="BI4" s="72"/>
      <c r="BJ4" s="72"/>
      <c r="BK4" s="72"/>
      <c r="BL4" s="72"/>
      <c r="BM4" s="72"/>
      <c r="BN4" s="72"/>
      <c r="BO4" s="72"/>
      <c r="BP4" s="72"/>
      <c r="BQ4" s="72" t="s">
        <v>15</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7</v>
      </c>
      <c r="N5" s="22" t="s">
        <v>74</v>
      </c>
      <c r="O5" s="22" t="s">
        <v>75</v>
      </c>
      <c r="P5" s="22" t="s">
        <v>76</v>
      </c>
      <c r="Q5" s="22" t="s">
        <v>77</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46</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2024</v>
      </c>
      <c r="C6" s="19">
        <f t="shared" si="1"/>
        <v>263222</v>
      </c>
      <c r="D6" s="19">
        <f t="shared" si="1"/>
        <v>46</v>
      </c>
      <c r="E6" s="19">
        <f t="shared" si="1"/>
        <v>17</v>
      </c>
      <c r="F6" s="19">
        <f t="shared" si="1"/>
        <v>1</v>
      </c>
      <c r="G6" s="19">
        <f t="shared" si="1"/>
        <v>0</v>
      </c>
      <c r="H6" s="19" t="str">
        <f t="shared" si="1"/>
        <v>京都府　久御山町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80.45</v>
      </c>
      <c r="P6" s="23">
        <f t="shared" si="1"/>
        <v>99.85</v>
      </c>
      <c r="Q6" s="23">
        <f t="shared" si="1"/>
        <v>105.94</v>
      </c>
      <c r="R6" s="23">
        <f t="shared" si="1"/>
        <v>1944</v>
      </c>
      <c r="S6" s="23">
        <f t="shared" si="1"/>
        <v>15231</v>
      </c>
      <c r="T6" s="23">
        <f t="shared" si="1"/>
        <v>13.86</v>
      </c>
      <c r="U6" s="23">
        <f t="shared" si="1"/>
        <v>1098.92</v>
      </c>
      <c r="V6" s="23">
        <f t="shared" si="1"/>
        <v>15133</v>
      </c>
      <c r="W6" s="23">
        <f t="shared" si="1"/>
        <v>5.18</v>
      </c>
      <c r="X6" s="23">
        <f t="shared" si="1"/>
        <v>2921.43</v>
      </c>
      <c r="Y6" s="27">
        <f t="shared" ref="Y6:AH6" si="2">IF(Y7="",NA(),Y7)</f>
        <v>112.82</v>
      </c>
      <c r="Z6" s="27">
        <f t="shared" si="2"/>
        <v>117.87</v>
      </c>
      <c r="AA6" s="27">
        <f t="shared" si="2"/>
        <v>114.17</v>
      </c>
      <c r="AB6" s="27">
        <f t="shared" si="2"/>
        <v>110.48</v>
      </c>
      <c r="AC6" s="27">
        <f t="shared" si="2"/>
        <v>113.12</v>
      </c>
      <c r="AD6" s="27">
        <f t="shared" si="2"/>
        <v>106.5</v>
      </c>
      <c r="AE6" s="27">
        <f t="shared" si="2"/>
        <v>106.22</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18.36</v>
      </c>
      <c r="AP6" s="27">
        <f t="shared" si="3"/>
        <v>18.010000000000002</v>
      </c>
      <c r="AQ6" s="27">
        <f t="shared" si="3"/>
        <v>23.86</v>
      </c>
      <c r="AR6" s="27">
        <f t="shared" si="3"/>
        <v>18.41</v>
      </c>
      <c r="AS6" s="27">
        <f t="shared" si="3"/>
        <v>16.91</v>
      </c>
      <c r="AT6" s="23" t="str">
        <f>IF(AT7="","",IF(AT7="-","【-】","【"&amp;SUBSTITUTE(TEXT(AT7,"#,##0.00"),"-","△")&amp;"】"))</f>
        <v>【3.12】</v>
      </c>
      <c r="AU6" s="27">
        <f t="shared" ref="AU6:BD6" si="4">IF(AU7="",NA(),AU7)</f>
        <v>114.6</v>
      </c>
      <c r="AV6" s="27">
        <f t="shared" si="4"/>
        <v>148.91</v>
      </c>
      <c r="AW6" s="27">
        <f t="shared" si="4"/>
        <v>181.52</v>
      </c>
      <c r="AX6" s="27">
        <f t="shared" si="4"/>
        <v>194.08</v>
      </c>
      <c r="AY6" s="27">
        <f t="shared" si="4"/>
        <v>213.31</v>
      </c>
      <c r="AZ6" s="27">
        <f t="shared" si="4"/>
        <v>55.6</v>
      </c>
      <c r="BA6" s="27">
        <f t="shared" si="4"/>
        <v>59.4</v>
      </c>
      <c r="BB6" s="27">
        <f t="shared" si="4"/>
        <v>68.27</v>
      </c>
      <c r="BC6" s="27">
        <f t="shared" si="4"/>
        <v>74.790000000000006</v>
      </c>
      <c r="BD6" s="27">
        <f t="shared" si="4"/>
        <v>73.930000000000007</v>
      </c>
      <c r="BE6" s="23" t="str">
        <f>IF(BE7="","",IF(BE7="-","【-】","【"&amp;SUBSTITUTE(TEXT(BE7,"#,##0.00"),"-","△")&amp;"】"))</f>
        <v>【82.75】</v>
      </c>
      <c r="BF6" s="27">
        <f t="shared" ref="BF6:BO6" si="5">IF(BF7="",NA(),BF7)</f>
        <v>433.67</v>
      </c>
      <c r="BG6" s="27">
        <f t="shared" si="5"/>
        <v>257.94</v>
      </c>
      <c r="BH6" s="27">
        <f t="shared" si="5"/>
        <v>236.23</v>
      </c>
      <c r="BI6" s="27">
        <f t="shared" si="5"/>
        <v>263.01</v>
      </c>
      <c r="BJ6" s="27">
        <f t="shared" si="5"/>
        <v>278.88</v>
      </c>
      <c r="BK6" s="27">
        <f t="shared" si="5"/>
        <v>789.08</v>
      </c>
      <c r="BL6" s="27">
        <f t="shared" si="5"/>
        <v>747.84</v>
      </c>
      <c r="BM6" s="27">
        <f t="shared" si="5"/>
        <v>804.98</v>
      </c>
      <c r="BN6" s="27">
        <f t="shared" si="5"/>
        <v>767.56</v>
      </c>
      <c r="BO6" s="27">
        <f t="shared" si="5"/>
        <v>795.22</v>
      </c>
      <c r="BP6" s="23" t="str">
        <f>IF(BP7="","",IF(BP7="-","【-】","【"&amp;SUBSTITUTE(TEXT(BP7,"#,##0.00"),"-","△")&amp;"】"))</f>
        <v>【602.56】</v>
      </c>
      <c r="BQ6" s="27">
        <f t="shared" ref="BQ6:BZ6" si="6">IF(BQ7="",NA(),BQ7)</f>
        <v>98.05</v>
      </c>
      <c r="BR6" s="27">
        <f t="shared" si="6"/>
        <v>103.19</v>
      </c>
      <c r="BS6" s="27">
        <f t="shared" si="6"/>
        <v>98.17</v>
      </c>
      <c r="BT6" s="27">
        <f t="shared" si="6"/>
        <v>95.34</v>
      </c>
      <c r="BU6" s="27">
        <f t="shared" si="6"/>
        <v>97.67</v>
      </c>
      <c r="BV6" s="27">
        <f t="shared" si="6"/>
        <v>88.25</v>
      </c>
      <c r="BW6" s="27">
        <f t="shared" si="6"/>
        <v>90.17</v>
      </c>
      <c r="BX6" s="27">
        <f t="shared" si="6"/>
        <v>88.71</v>
      </c>
      <c r="BY6" s="27">
        <f t="shared" si="6"/>
        <v>90.23</v>
      </c>
      <c r="BZ6" s="27">
        <f t="shared" si="6"/>
        <v>90.78</v>
      </c>
      <c r="CA6" s="23" t="str">
        <f>IF(CA7="","",IF(CA7="-","【-】","【"&amp;SUBSTITUTE(TEXT(CA7,"#,##0.00"),"-","△")&amp;"】"))</f>
        <v>【97.94】</v>
      </c>
      <c r="CB6" s="27">
        <f t="shared" ref="CB6:CK6" si="7">IF(CB7="",NA(),CB7)</f>
        <v>127.07</v>
      </c>
      <c r="CC6" s="27">
        <f t="shared" si="7"/>
        <v>121.31</v>
      </c>
      <c r="CD6" s="27">
        <f t="shared" si="7"/>
        <v>127.97</v>
      </c>
      <c r="CE6" s="27">
        <f t="shared" si="7"/>
        <v>131.63</v>
      </c>
      <c r="CF6" s="27">
        <f t="shared" si="7"/>
        <v>128.58000000000001</v>
      </c>
      <c r="CG6" s="27">
        <f t="shared" si="7"/>
        <v>176.37</v>
      </c>
      <c r="CH6" s="27">
        <f t="shared" si="7"/>
        <v>173.17</v>
      </c>
      <c r="CI6" s="27">
        <f t="shared" si="7"/>
        <v>174.8</v>
      </c>
      <c r="CJ6" s="27">
        <f t="shared" si="7"/>
        <v>170.2</v>
      </c>
      <c r="CK6" s="27">
        <f t="shared" si="7"/>
        <v>170.83</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56.72</v>
      </c>
      <c r="CS6" s="27">
        <f t="shared" si="8"/>
        <v>56.43</v>
      </c>
      <c r="CT6" s="27">
        <f t="shared" si="8"/>
        <v>55.82</v>
      </c>
      <c r="CU6" s="27">
        <f t="shared" si="8"/>
        <v>56.51</v>
      </c>
      <c r="CV6" s="27">
        <f t="shared" si="8"/>
        <v>56.85</v>
      </c>
      <c r="CW6" s="23" t="str">
        <f>IF(CW7="","",IF(CW7="-","【-】","【"&amp;SUBSTITUTE(TEXT(CW7,"#,##0.00"),"-","△")&amp;"】"))</f>
        <v>【60.13】</v>
      </c>
      <c r="CX6" s="27">
        <f t="shared" ref="CX6:DG6" si="9">IF(CX7="",NA(),CX7)</f>
        <v>93.1</v>
      </c>
      <c r="CY6" s="27">
        <f t="shared" si="9"/>
        <v>93.57</v>
      </c>
      <c r="CZ6" s="27">
        <f t="shared" si="9"/>
        <v>94.71</v>
      </c>
      <c r="DA6" s="27">
        <f t="shared" si="9"/>
        <v>94.81</v>
      </c>
      <c r="DB6" s="27">
        <f t="shared" si="9"/>
        <v>94.87</v>
      </c>
      <c r="DC6" s="27">
        <f t="shared" si="9"/>
        <v>90.72</v>
      </c>
      <c r="DD6" s="27">
        <f t="shared" si="9"/>
        <v>91.07</v>
      </c>
      <c r="DE6" s="27">
        <f t="shared" si="9"/>
        <v>90.67</v>
      </c>
      <c r="DF6" s="27">
        <f t="shared" si="9"/>
        <v>90.62</v>
      </c>
      <c r="DG6" s="27">
        <f t="shared" si="9"/>
        <v>90.79</v>
      </c>
      <c r="DH6" s="23" t="str">
        <f>IF(DH7="","",IF(DH7="-","【-】","【"&amp;SUBSTITUTE(TEXT(DH7,"#,##0.00"),"-","△")&amp;"】"))</f>
        <v>【96.00】</v>
      </c>
      <c r="DI6" s="27">
        <f t="shared" ref="DI6:DR6" si="10">IF(DI7="",NA(),DI7)</f>
        <v>11.99</v>
      </c>
      <c r="DJ6" s="27">
        <f t="shared" si="10"/>
        <v>14.96</v>
      </c>
      <c r="DK6" s="27">
        <f t="shared" si="10"/>
        <v>17.88</v>
      </c>
      <c r="DL6" s="27">
        <f t="shared" si="10"/>
        <v>19.27</v>
      </c>
      <c r="DM6" s="27">
        <f t="shared" si="10"/>
        <v>21.92</v>
      </c>
      <c r="DN6" s="27">
        <f t="shared" si="10"/>
        <v>20.78</v>
      </c>
      <c r="DO6" s="27">
        <f t="shared" si="10"/>
        <v>23.54</v>
      </c>
      <c r="DP6" s="27">
        <f t="shared" si="10"/>
        <v>25.86</v>
      </c>
      <c r="DQ6" s="27">
        <f t="shared" si="10"/>
        <v>26.9</v>
      </c>
      <c r="DR6" s="27">
        <f t="shared" si="10"/>
        <v>28.47</v>
      </c>
      <c r="DS6" s="23" t="str">
        <f>IF(DS7="","",IF(DS7="-","【-】","【"&amp;SUBSTITUTE(TEXT(DS7,"#,##0.00"),"-","△")&amp;"】"))</f>
        <v>【42.20】</v>
      </c>
      <c r="DT6" s="27">
        <f t="shared" ref="DT6:EC6" si="11">IF(DT7="",NA(),DT7)</f>
        <v>3.28</v>
      </c>
      <c r="DU6" s="27">
        <f t="shared" si="11"/>
        <v>3.28</v>
      </c>
      <c r="DV6" s="27">
        <f t="shared" si="11"/>
        <v>3.16</v>
      </c>
      <c r="DW6" s="27">
        <f t="shared" si="11"/>
        <v>3.02</v>
      </c>
      <c r="DX6" s="27">
        <f t="shared" si="11"/>
        <v>2.85</v>
      </c>
      <c r="DY6" s="27">
        <f t="shared" si="11"/>
        <v>1.34</v>
      </c>
      <c r="DZ6" s="27">
        <f t="shared" si="11"/>
        <v>1.5</v>
      </c>
      <c r="EA6" s="27">
        <f t="shared" si="11"/>
        <v>1.4</v>
      </c>
      <c r="EB6" s="27">
        <f t="shared" si="11"/>
        <v>2.08</v>
      </c>
      <c r="EC6" s="27">
        <f t="shared" si="11"/>
        <v>1.87</v>
      </c>
      <c r="ED6" s="23" t="str">
        <f>IF(ED7="","",IF(ED7="-","【-】","【"&amp;SUBSTITUTE(TEXT(ED7,"#,##0.00"),"-","△")&amp;"】"))</f>
        <v>【9.46】</v>
      </c>
      <c r="EE6" s="23">
        <f t="shared" ref="EE6:EN6" si="12">IF(EE7="",NA(),EE7)</f>
        <v>0</v>
      </c>
      <c r="EF6" s="23">
        <f t="shared" si="12"/>
        <v>0</v>
      </c>
      <c r="EG6" s="27">
        <f t="shared" si="12"/>
        <v>0.12</v>
      </c>
      <c r="EH6" s="27">
        <f t="shared" si="12"/>
        <v>0.14000000000000001</v>
      </c>
      <c r="EI6" s="27">
        <f t="shared" si="12"/>
        <v>0.17</v>
      </c>
      <c r="EJ6" s="27">
        <f t="shared" si="12"/>
        <v>0.15</v>
      </c>
      <c r="EK6" s="27">
        <f t="shared" si="12"/>
        <v>0.15</v>
      </c>
      <c r="EL6" s="27">
        <f t="shared" si="12"/>
        <v>0.12</v>
      </c>
      <c r="EM6" s="27">
        <f t="shared" si="12"/>
        <v>0.09</v>
      </c>
      <c r="EN6" s="27">
        <f t="shared" si="12"/>
        <v>0.15</v>
      </c>
      <c r="EO6" s="23" t="str">
        <f>IF(EO7="","",IF(EO7="-","【-】","【"&amp;SUBSTITUTE(TEXT(EO7,"#,##0.00"),"-","△")&amp;"】"))</f>
        <v>【0.19】</v>
      </c>
    </row>
    <row r="7" spans="1:148" s="13" customFormat="1" x14ac:dyDescent="0.2">
      <c r="A7" s="14"/>
      <c r="B7" s="20">
        <v>2024</v>
      </c>
      <c r="C7" s="20">
        <v>263222</v>
      </c>
      <c r="D7" s="20">
        <v>46</v>
      </c>
      <c r="E7" s="20">
        <v>17</v>
      </c>
      <c r="F7" s="20">
        <v>1</v>
      </c>
      <c r="G7" s="20">
        <v>0</v>
      </c>
      <c r="H7" s="20" t="s">
        <v>96</v>
      </c>
      <c r="I7" s="20" t="s">
        <v>98</v>
      </c>
      <c r="J7" s="20" t="s">
        <v>99</v>
      </c>
      <c r="K7" s="20" t="s">
        <v>100</v>
      </c>
      <c r="L7" s="20" t="s">
        <v>101</v>
      </c>
      <c r="M7" s="20" t="s">
        <v>102</v>
      </c>
      <c r="N7" s="24" t="s">
        <v>103</v>
      </c>
      <c r="O7" s="24">
        <v>80.45</v>
      </c>
      <c r="P7" s="24">
        <v>99.85</v>
      </c>
      <c r="Q7" s="24">
        <v>105.94</v>
      </c>
      <c r="R7" s="24">
        <v>1944</v>
      </c>
      <c r="S7" s="24">
        <v>15231</v>
      </c>
      <c r="T7" s="24">
        <v>13.86</v>
      </c>
      <c r="U7" s="24">
        <v>1098.92</v>
      </c>
      <c r="V7" s="24">
        <v>15133</v>
      </c>
      <c r="W7" s="24">
        <v>5.18</v>
      </c>
      <c r="X7" s="24">
        <v>2921.43</v>
      </c>
      <c r="Y7" s="24">
        <v>112.82</v>
      </c>
      <c r="Z7" s="24">
        <v>117.87</v>
      </c>
      <c r="AA7" s="24">
        <v>114.17</v>
      </c>
      <c r="AB7" s="24">
        <v>110.48</v>
      </c>
      <c r="AC7" s="24">
        <v>113.12</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114.6</v>
      </c>
      <c r="AV7" s="24">
        <v>148.91</v>
      </c>
      <c r="AW7" s="24">
        <v>181.52</v>
      </c>
      <c r="AX7" s="24">
        <v>194.08</v>
      </c>
      <c r="AY7" s="24">
        <v>213.31</v>
      </c>
      <c r="AZ7" s="24">
        <v>55.6</v>
      </c>
      <c r="BA7" s="24">
        <v>59.4</v>
      </c>
      <c r="BB7" s="24">
        <v>68.27</v>
      </c>
      <c r="BC7" s="24">
        <v>74.790000000000006</v>
      </c>
      <c r="BD7" s="24">
        <v>73.930000000000007</v>
      </c>
      <c r="BE7" s="24">
        <v>82.75</v>
      </c>
      <c r="BF7" s="24">
        <v>433.67</v>
      </c>
      <c r="BG7" s="24">
        <v>257.94</v>
      </c>
      <c r="BH7" s="24">
        <v>236.23</v>
      </c>
      <c r="BI7" s="24">
        <v>263.01</v>
      </c>
      <c r="BJ7" s="24">
        <v>278.88</v>
      </c>
      <c r="BK7" s="24">
        <v>789.08</v>
      </c>
      <c r="BL7" s="24">
        <v>747.84</v>
      </c>
      <c r="BM7" s="24">
        <v>804.98</v>
      </c>
      <c r="BN7" s="24">
        <v>767.56</v>
      </c>
      <c r="BO7" s="24">
        <v>795.22</v>
      </c>
      <c r="BP7" s="24">
        <v>602.55999999999995</v>
      </c>
      <c r="BQ7" s="24">
        <v>98.05</v>
      </c>
      <c r="BR7" s="24">
        <v>103.19</v>
      </c>
      <c r="BS7" s="24">
        <v>98.17</v>
      </c>
      <c r="BT7" s="24">
        <v>95.34</v>
      </c>
      <c r="BU7" s="24">
        <v>97.67</v>
      </c>
      <c r="BV7" s="24">
        <v>88.25</v>
      </c>
      <c r="BW7" s="24">
        <v>90.17</v>
      </c>
      <c r="BX7" s="24">
        <v>88.71</v>
      </c>
      <c r="BY7" s="24">
        <v>90.23</v>
      </c>
      <c r="BZ7" s="24">
        <v>90.78</v>
      </c>
      <c r="CA7" s="24">
        <v>97.94</v>
      </c>
      <c r="CB7" s="24">
        <v>127.07</v>
      </c>
      <c r="CC7" s="24">
        <v>121.31</v>
      </c>
      <c r="CD7" s="24">
        <v>127.97</v>
      </c>
      <c r="CE7" s="24">
        <v>131.63</v>
      </c>
      <c r="CF7" s="24">
        <v>128.58000000000001</v>
      </c>
      <c r="CG7" s="24">
        <v>176.37</v>
      </c>
      <c r="CH7" s="24">
        <v>173.17</v>
      </c>
      <c r="CI7" s="24">
        <v>174.8</v>
      </c>
      <c r="CJ7" s="24">
        <v>170.2</v>
      </c>
      <c r="CK7" s="24">
        <v>170.83</v>
      </c>
      <c r="CL7" s="24">
        <v>140.97999999999999</v>
      </c>
      <c r="CM7" s="24" t="s">
        <v>103</v>
      </c>
      <c r="CN7" s="24" t="s">
        <v>103</v>
      </c>
      <c r="CO7" s="24" t="s">
        <v>103</v>
      </c>
      <c r="CP7" s="24" t="s">
        <v>103</v>
      </c>
      <c r="CQ7" s="24" t="s">
        <v>103</v>
      </c>
      <c r="CR7" s="24">
        <v>56.72</v>
      </c>
      <c r="CS7" s="24">
        <v>56.43</v>
      </c>
      <c r="CT7" s="24">
        <v>55.82</v>
      </c>
      <c r="CU7" s="24">
        <v>56.51</v>
      </c>
      <c r="CV7" s="24">
        <v>56.85</v>
      </c>
      <c r="CW7" s="24">
        <v>60.13</v>
      </c>
      <c r="CX7" s="24">
        <v>93.1</v>
      </c>
      <c r="CY7" s="24">
        <v>93.57</v>
      </c>
      <c r="CZ7" s="24">
        <v>94.71</v>
      </c>
      <c r="DA7" s="24">
        <v>94.81</v>
      </c>
      <c r="DB7" s="24">
        <v>94.87</v>
      </c>
      <c r="DC7" s="24">
        <v>90.72</v>
      </c>
      <c r="DD7" s="24">
        <v>91.07</v>
      </c>
      <c r="DE7" s="24">
        <v>90.67</v>
      </c>
      <c r="DF7" s="24">
        <v>90.62</v>
      </c>
      <c r="DG7" s="24">
        <v>90.79</v>
      </c>
      <c r="DH7" s="24">
        <v>96</v>
      </c>
      <c r="DI7" s="24">
        <v>11.99</v>
      </c>
      <c r="DJ7" s="24">
        <v>14.96</v>
      </c>
      <c r="DK7" s="24">
        <v>17.88</v>
      </c>
      <c r="DL7" s="24">
        <v>19.27</v>
      </c>
      <c r="DM7" s="24">
        <v>21.92</v>
      </c>
      <c r="DN7" s="24">
        <v>20.78</v>
      </c>
      <c r="DO7" s="24">
        <v>23.54</v>
      </c>
      <c r="DP7" s="24">
        <v>25.86</v>
      </c>
      <c r="DQ7" s="24">
        <v>26.9</v>
      </c>
      <c r="DR7" s="24">
        <v>28.47</v>
      </c>
      <c r="DS7" s="24">
        <v>42.2</v>
      </c>
      <c r="DT7" s="24">
        <v>3.28</v>
      </c>
      <c r="DU7" s="24">
        <v>3.28</v>
      </c>
      <c r="DV7" s="24">
        <v>3.16</v>
      </c>
      <c r="DW7" s="24">
        <v>3.02</v>
      </c>
      <c r="DX7" s="24">
        <v>2.85</v>
      </c>
      <c r="DY7" s="24">
        <v>1.34</v>
      </c>
      <c r="DZ7" s="24">
        <v>1.5</v>
      </c>
      <c r="EA7" s="24">
        <v>1.4</v>
      </c>
      <c r="EB7" s="24">
        <v>2.08</v>
      </c>
      <c r="EC7" s="24">
        <v>1.87</v>
      </c>
      <c r="ED7" s="24">
        <v>9.4600000000000009</v>
      </c>
      <c r="EE7" s="24">
        <v>0</v>
      </c>
      <c r="EF7" s="24">
        <v>0</v>
      </c>
      <c r="EG7" s="24">
        <v>0.12</v>
      </c>
      <c r="EH7" s="24">
        <v>0.14000000000000001</v>
      </c>
      <c r="EI7" s="24">
        <v>0.17</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97</v>
      </c>
      <c r="C13" t="s">
        <v>97</v>
      </c>
      <c r="D13" t="s">
        <v>97</v>
      </c>
      <c r="E13" t="s">
        <v>97</v>
      </c>
      <c r="F13" t="s">
        <v>97</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安田　怜奈</cp:lastModifiedBy>
  <dcterms:created xsi:type="dcterms:W3CDTF">2025-12-23T06:02:48Z</dcterms:created>
  <dcterms:modified xsi:type="dcterms:W3CDTF">2026-02-16T00:07:14Z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2026-02-15T23:39:49Z</vt:filetime>
  </property>
</Properties>
</file>