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3 市町村等から\17 久御山町　0212提出予定\上水道\"/>
    </mc:Choice>
  </mc:AlternateContent>
  <xr:revisionPtr revIDLastSave="0" documentId="8_{8DF71E42-243B-47AE-B213-AA90B82287FB}" xr6:coauthVersionLast="47" xr6:coauthVersionMax="47" xr10:uidLastSave="{00000000-0000-0000-0000-000000000000}"/>
  <workbookProtection workbookAlgorithmName="SHA-512" workbookHashValue="8kVELo3eOJhQbP8KjcPtQSWAkFUMNWfJb52YxS3N54vUaL7G3cAbXsZ+tPQ8T1oxiBvTDomJ2zxNv3lMH3vfWg==" workbookSaltValue="fuNaSIQUwa2S3V6zKHhERA==" workbookSpinCount="100000" lockStructure="1"/>
  <bookViews>
    <workbookView xWindow="-12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BB10" i="4"/>
  <c r="AT10" i="4"/>
  <c r="AL10" i="4"/>
  <c r="W10" i="4"/>
  <c r="P10" i="4"/>
  <c r="I10" i="4"/>
  <c r="B10"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<sst xmlns="http://schemas.openxmlformats.org/spreadsheetml/2006/main" count="228" uniqueCount="111">
  <si>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</si>
  <si>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</si>
  <si>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</si>
  <si>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</si>
  <si>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</si>
  <si>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</si>
  <si>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</si>
  <si>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</si>
  <si>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</si>
  <si>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</si>
  <si>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</si>
  <si>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</si>
  <si>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</si>
  <si>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</si>
  <si>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</si>
  <si>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</si>
  <si>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</si>
  <si>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</si>
  <si>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</si>
  <si>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</si>
  <si>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</si>
  <si>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</si>
  <si>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</si>
  <si>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</si>
  <si>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</si>
  <si>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</si>
  <si>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</si>
  <si>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</si>
  <si>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</si>
  <si>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</si>
  <si>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</si>
  <si>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</si>
  <si>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</si>
  <si>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</si>
  <si>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</si>
  <si>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</si>
  <si>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</si>
  <si>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</si>
  <si>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</si>
  <si>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</si>
  <si>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</si>
  <si>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</si>
  <si>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</si>
  <si>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</si>
  <si>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</si>
  <si>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</si>
  <si>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</si>
  <si>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</si>
  <si>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</si>
  <si>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</si>
  <si>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</si>
  <si>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</si>
  <si>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</si>
  <si>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</si>
  <si>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</si>
  <si>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</si>
  <si>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</si>
  <si>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</si>
  <si>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</si>
  <si>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</si>
  <si>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</si>
  <si>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</si>
  <si>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</si>
  <si>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</si>
  <si>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</si>
  <si>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</si>
  <si>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</si>
  <si>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</si>
  <si>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</si>
  <si>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</si>
  <si>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</si>
  <si>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</si>
  <si>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</si>
  <si>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</si>
  <si>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</si>
  <si>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</si>
  <si>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</si>
  <si>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</si>
  <si>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令和２年１月以後に確定する水道料金から実施した料金改定により、令和２、３年度は黒字決算を達成することができたが、令和６年度は、有収水量の減少に伴う給水収益の減少や、長引く物価高騰等の影響により、令和４、５年度に引き続き純損失を計上、赤字決算となった。
固定資産については、平成25年度に浄水場の耐震補強改修は完了し、現在は重要給水施設配水管耐震化事業を進めている。
経営状況の改善と今後の更新事業に必要な財源の確保を図るため、令和７年度に料金改定を実施した。
人口減少や節水機器の普及等の影響による水需要の減少に伴う給水収益の減少が見込まれるなかで、水道施設の更新・耐震化を進めていく必要があり、経営環境はさらに厳しい状況となることが予想される。
今後も、令和５年度策定の「久御山町水道事業ビジョン（第２次）」に基づき、経営健全化と経営基盤の強化に取り組んでいく。</t>
    <rPh sb="82" eb="84">
      <t>ナガビ</t>
    </rPh>
    <rPh sb="85" eb="87">
      <t>ブッカ</t>
    </rPh>
    <rPh sb="87" eb="89">
      <t>コウトウ</t>
    </rPh>
    <rPh sb="89" eb="90">
      <t>トウ</t>
    </rPh>
    <rPh sb="91" eb="93">
      <t>エイキョウ</t>
    </rPh>
    <rPh sb="97" eb="99">
      <t>レイワ</t>
    </rPh>
    <rPh sb="102" eb="104">
      <t>ネンド</t>
    </rPh>
    <rPh sb="224" eb="226">
      <t>ジッシ</t>
    </rPh>
    <rPh sb="230" eb="232">
      <t>ジンコウ</t>
    </rPh>
    <rPh sb="232" eb="234">
      <t>ゲンショウ</t>
    </rPh>
    <rPh sb="235" eb="237">
      <t>セッスイ</t>
    </rPh>
    <rPh sb="237" eb="239">
      <t>キキ</t>
    </rPh>
    <rPh sb="240" eb="242">
      <t>フキュウ</t>
    </rPh>
    <rPh sb="242" eb="243">
      <t>トウ</t>
    </rPh>
    <rPh sb="244" eb="246">
      <t>エイキョウ</t>
    </rPh>
    <rPh sb="249" eb="250">
      <t>ミズ</t>
    </rPh>
    <rPh sb="250" eb="252">
      <t>ジュヨウ</t>
    </rPh>
    <rPh sb="253" eb="255">
      <t>ゲンショウ</t>
    </rPh>
    <rPh sb="256" eb="257">
      <t>トモナ</t>
    </rPh>
    <rPh sb="258" eb="260">
      <t>キュウスイ</t>
    </rPh>
    <rPh sb="260" eb="262">
      <t>シュウエキ</t>
    </rPh>
    <rPh sb="263" eb="265">
      <t>ゲンショウ</t>
    </rPh>
    <rPh sb="266" eb="268">
      <t>ミコ</t>
    </rPh>
    <rPh sb="275" eb="277">
      <t>スイドウ</t>
    </rPh>
    <rPh sb="277" eb="279">
      <t>シセツ</t>
    </rPh>
    <rPh sb="280" eb="282">
      <t>コウシン</t>
    </rPh>
    <rPh sb="283" eb="286">
      <t>タイシンカ</t>
    </rPh>
    <rPh sb="287" eb="288">
      <t>スス</t>
    </rPh>
    <rPh sb="292" eb="294">
      <t>ヒツヨウ</t>
    </rPh>
    <rPh sb="298" eb="300">
      <t>ケイエイ</t>
    </rPh>
    <rPh sb="300" eb="302">
      <t>カンキョウ</t>
    </rPh>
    <rPh sb="306" eb="307">
      <t>キビ</t>
    </rPh>
    <rPh sb="309" eb="311">
      <t>ジョウキョウ</t>
    </rPh>
    <rPh sb="317" eb="319">
      <t>ヨソウ</t>
    </rPh>
    <rPh sb="324" eb="326">
      <t>コンゴ</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</si>
  <si>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</si>
  <si>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</si>
  <si>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</si>
  <si>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</si>
  <si>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</si>
  <si>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</si>
  <si>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</si>
  <si>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</si>
  <si>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</si>
  <si>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</si>
  <si>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</si>
  <si>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</si>
  <si>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</si>
  <si>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</si>
  <si>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</si>
  <si>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"R"yy</t>
  </si>
  <si>
    <t>京都府　久御山町</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</si>
  <si>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</si>
  <si>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</si>
  <si>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</si>
  <si>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</si>
  <si>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</si>
  <si>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</si>
  <si>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</si>
  <si>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</si>
  <si>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</si>
  <si>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</si>
  <si>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</si>
  <si>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</si>
  <si>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←書式設定</t>
    <rPh sb="1" eb="3">
      <t>ショシキ</t>
    </rPh>
    <rPh sb="3" eb="5">
      <t>セッテイ</t>
    </rPh>
    <phoneticPr fontId="1"/>
  </si>
  <si>
    <t>令和６年度決算における経営成績について、経営の健全性を示す経常収支比率は、有収水量は減少したが、営業費用の減少により前年度比0.33ポイント増の91.42％となったが、健全経営の水準とされる100％を下回る結果となった。
一方、料金水準の妥当性を示す料金回収率については、前年度比4.19ポイント増の81.14％となった。令和６年度において水道料金臨時助成事業による減免が終了し、供給単価が上昇し、料金回収率が改善したが、事業に必要な費用を給水収益で賄えていない状況である。
施設利用率は45.82％と依然低く、類似団体平均値を下回る結果となっているが、その一方で、有収率は96.12％と、類似団体平均値と比較しても高い水準を維持しており、高い割合で施設の稼働状況が収益に反映されていると言える。</t>
    <rPh sb="48" eb="50">
      <t>エイギョウ</t>
    </rPh>
    <rPh sb="53" eb="55">
      <t>ゲンショウ</t>
    </rPh>
    <rPh sb="70" eb="71">
      <t>ゾウ</t>
    </rPh>
    <rPh sb="161" eb="163">
      <t>レイワ</t>
    </rPh>
    <rPh sb="164" eb="166">
      <t>ネンド</t>
    </rPh>
    <rPh sb="186" eb="188">
      <t>シュウリョウ</t>
    </rPh>
    <rPh sb="190" eb="192">
      <t>キョウキュウ</t>
    </rPh>
    <rPh sb="192" eb="194">
      <t>タンカ</t>
    </rPh>
    <rPh sb="195" eb="197">
      <t>ジョウショウ</t>
    </rPh>
    <rPh sb="199" eb="201">
      <t>リョウキン</t>
    </rPh>
    <rPh sb="201" eb="204">
      <t>カイシュウリツ</t>
    </rPh>
    <rPh sb="205" eb="207">
      <t>カイゼン</t>
    </rPh>
    <phoneticPr fontId="1"/>
  </si>
  <si>
    <t>償却対象資産の減価償却の状況を示す有形固定資産減価償却率は前年度比0.91ポイント増の50.27％、法定耐用年数を経過した管路延長の割合を示す管路経年化率は前年度比0.81ポイント増の28.05％と施設の老朽化が進んでいるのに対して、当該年度に更新した管路延長の割合を示す管路更新率は、前年度比0.39ポイント減の0.47％に留まっている。
これは、重要給水施設配水管の耐震化事業を優先的に実施していることによるものだが、同事業が完了した後は、実使用年数等に基づく更新基準年数も考慮したうえで、老朽管の更新・耐震化事業に計画的に取り組んでいく。</t>
    <rPh sb="155" eb="156">
      <t>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</si>
</sst>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0.92</c:v>
                </c:pt>
                <c:pt idx="1">
                  <c:v>1.04</c:v>
                </c:pt>
                <c:pt idx="2">
                  <c:v>0.49</c:v>
                </c:pt>
                <c:pt idx="3">
                  <c:v>0.86</c:v>
                </c:pt>
                <c:pt idx="4">
                  <c:v>0.47</c:v>
                </c:pt>
              </c:numCache>
            </c:numRef>
          </c:val>
          <c:extLst>
            <c:ext xmlns:c16="http://schemas.microsoft.com/office/drawing/2014/chart" uri="{C3380CC4-5D6E-409C-BE32-E72D297353CC}">
              <c16:uniqueId val="{00000000-C5AC-4EF8-BD1D-BF38FD9DB1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C5AC-4EF8-BD1D-BF38FD9DB1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40.69</c:v>
                </c:pt>
                <c:pt idx="1">
                  <c:v>40.450000000000003</c:v>
                </c:pt>
                <c:pt idx="2">
                  <c:v>39.56</c:v>
                </c:pt>
                <c:pt idx="3">
                  <c:v>45.3</c:v>
                </c:pt>
                <c:pt idx="4">
                  <c:v>45.82</c:v>
                </c:pt>
              </c:numCache>
            </c:numRef>
          </c:val>
          <c:extLst>
            <c:ext xmlns:c16="http://schemas.microsoft.com/office/drawing/2014/chart" uri="{C3380CC4-5D6E-409C-BE32-E72D297353CC}">
              <c16:uniqueId val="{00000000-8221-4EC4-8E93-2392F673CC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221-4EC4-8E93-2392F673CC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99.03</c:v>
                </c:pt>
                <c:pt idx="1">
                  <c:v>99.13</c:v>
                </c:pt>
                <c:pt idx="2">
                  <c:v>98.73</c:v>
                </c:pt>
                <c:pt idx="3">
                  <c:v>98.24</c:v>
                </c:pt>
                <c:pt idx="4">
                  <c:v>96.12</c:v>
                </c:pt>
              </c:numCache>
            </c:numRef>
          </c:val>
          <c:extLst>
            <c:ext xmlns:c16="http://schemas.microsoft.com/office/drawing/2014/chart" uri="{C3380CC4-5D6E-409C-BE32-E72D297353CC}">
              <c16:uniqueId val="{00000000-B3B6-4636-AC94-CC9AA482D4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3B6-4636-AC94-CC9AA482D4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104.32</c:v>
                </c:pt>
                <c:pt idx="1">
                  <c:v>100.12</c:v>
                </c:pt>
                <c:pt idx="2">
                  <c:v>91.36</c:v>
                </c:pt>
                <c:pt idx="3">
                  <c:v>91.09</c:v>
                </c:pt>
                <c:pt idx="4">
                  <c:v>91.42</c:v>
                </c:pt>
              </c:numCache>
            </c:numRef>
          </c:val>
          <c:extLst>
            <c:ext xmlns:c16="http://schemas.microsoft.com/office/drawing/2014/chart" uri="{C3380CC4-5D6E-409C-BE32-E72D297353CC}">
              <c16:uniqueId val="{00000000-0584-4DE8-B848-5C55734A3B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0584-4DE8-B848-5C55734A3B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45.95</c:v>
                </c:pt>
                <c:pt idx="1">
                  <c:v>46.9</c:v>
                </c:pt>
                <c:pt idx="2">
                  <c:v>47.94</c:v>
                </c:pt>
                <c:pt idx="3">
                  <c:v>49.36</c:v>
                </c:pt>
                <c:pt idx="4">
                  <c:v>50.27</c:v>
                </c:pt>
              </c:numCache>
            </c:numRef>
          </c:val>
          <c:extLst>
            <c:ext xmlns:c16="http://schemas.microsoft.com/office/drawing/2014/chart" uri="{C3380CC4-5D6E-409C-BE32-E72D297353CC}">
              <c16:uniqueId val="{00000000-A42A-47C8-829D-3C1031330B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A42A-47C8-829D-3C1031330B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23.57</c:v>
                </c:pt>
                <c:pt idx="1">
                  <c:v>25.14</c:v>
                </c:pt>
                <c:pt idx="2">
                  <c:v>26.58</c:v>
                </c:pt>
                <c:pt idx="3">
                  <c:v>27.24</c:v>
                </c:pt>
                <c:pt idx="4">
                  <c:v>28.05</c:v>
                </c:pt>
              </c:numCache>
            </c:numRef>
          </c:val>
          <c:extLst>
            <c:ext xmlns:c16="http://schemas.microsoft.com/office/drawing/2014/chart" uri="{C3380CC4-5D6E-409C-BE32-E72D297353CC}">
              <c16:uniqueId val="{00000000-6290-45EC-BA38-9A0FF800B5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290-45EC-BA38-9A0FF800B5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1.03</c:v>
                </c:pt>
                <c:pt idx="1">
                  <c:v>0.87</c:v>
                </c:pt>
                <c:pt idx="2">
                  <c:v>13.11</c:v>
                </c:pt>
                <c:pt idx="3">
                  <c:v>23.49</c:v>
                </c:pt>
                <c:pt idx="4">
                  <c:v>33.049999999999997</c:v>
                </c:pt>
              </c:numCache>
            </c:numRef>
          </c:val>
          <c:extLst>
            <c:ext xmlns:c16="http://schemas.microsoft.com/office/drawing/2014/chart" uri="{C3380CC4-5D6E-409C-BE32-E72D297353CC}">
              <c16:uniqueId val="{00000000-F086-4293-AE3B-192E70F9D3F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086-4293-AE3B-192E70F9D3F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259.58</c:v>
                </c:pt>
                <c:pt idx="1">
                  <c:v>282.2</c:v>
                </c:pt>
                <c:pt idx="2">
                  <c:v>263.3</c:v>
                </c:pt>
                <c:pt idx="3">
                  <c:v>304.67</c:v>
                </c:pt>
                <c:pt idx="4">
                  <c:v>263.35000000000002</c:v>
                </c:pt>
              </c:numCache>
            </c:numRef>
          </c:val>
          <c:extLst>
            <c:ext xmlns:c16="http://schemas.microsoft.com/office/drawing/2014/chart" uri="{C3380CC4-5D6E-409C-BE32-E72D297353CC}">
              <c16:uniqueId val="{00000000-8AB1-4BA5-80C4-818AA78A99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8AB1-4BA5-80C4-818AA78A99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200.91</c:v>
                </c:pt>
                <c:pt idx="1">
                  <c:v>202.88</c:v>
                </c:pt>
                <c:pt idx="2">
                  <c:v>223.86</c:v>
                </c:pt>
                <c:pt idx="3">
                  <c:v>209.2</c:v>
                </c:pt>
                <c:pt idx="4">
                  <c:v>215.87</c:v>
                </c:pt>
              </c:numCache>
            </c:numRef>
          </c:val>
          <c:extLst>
            <c:ext xmlns:c16="http://schemas.microsoft.com/office/drawing/2014/chart" uri="{C3380CC4-5D6E-409C-BE32-E72D297353CC}">
              <c16:uniqueId val="{00000000-D07D-4146-B873-4EF3C67C24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07D-4146-B873-4EF3C67C24C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86.69</c:v>
                </c:pt>
                <c:pt idx="1">
                  <c:v>81.69</c:v>
                </c:pt>
                <c:pt idx="2">
                  <c:v>70.23</c:v>
                </c:pt>
                <c:pt idx="3">
                  <c:v>76.95</c:v>
                </c:pt>
                <c:pt idx="4">
                  <c:v>81.14</c:v>
                </c:pt>
              </c:numCache>
            </c:numRef>
          </c:val>
          <c:extLst>
            <c:ext xmlns:c16="http://schemas.microsoft.com/office/drawing/2014/chart" uri="{C3380CC4-5D6E-409C-BE32-E72D297353CC}">
              <c16:uniqueId val="{00000000-BB94-4941-8B00-96E9241A51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B94-4941-8B00-96E9241A51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190.6</c:v>
                </c:pt>
                <c:pt idx="1">
                  <c:v>203.12</c:v>
                </c:pt>
                <c:pt idx="2">
                  <c:v>223.9</c:v>
                </c:pt>
                <c:pt idx="3">
                  <c:v>226.69</c:v>
                </c:pt>
                <c:pt idx="4">
                  <c:v>226.88</c:v>
                </c:pt>
              </c:numCache>
            </c:numRef>
          </c:val>
          <c:extLst>
            <c:ext xmlns:c16="http://schemas.microsoft.com/office/drawing/2014/chart" uri="{C3380CC4-5D6E-409C-BE32-E72D297353CC}">
              <c16:uniqueId val="{00000000-BC8F-4EB8-A0C7-900C3341B3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BC8F-4EB8-A0C7-900C3341B3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workbookViewId="0">
      <selection activeCell="AZ16" sqref="AZ16"/>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京都府　久御山町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8</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A6</v>
      </c>
      <c r="X8" s="42"/>
      <c r="Y8" s="42"/>
      <c r="Z8" s="42"/>
      <c r="AA8" s="42"/>
      <c r="AB8" s="42"/>
      <c r="AC8" s="42"/>
      <c r="AD8" s="42" t="str">
        <f>データ!$M$6</f>
        <v>非設置</v>
      </c>
      <c r="AE8" s="42"/>
      <c r="AF8" s="42"/>
      <c r="AG8" s="42"/>
      <c r="AH8" s="42"/>
      <c r="AI8" s="42"/>
      <c r="AJ8" s="42"/>
      <c r="AK8" s="2"/>
      <c r="AL8" s="43">
        <f>データ!$R$6</f>
        <v>15231</v>
      </c>
      <c r="AM8" s="43"/>
      <c r="AN8" s="43"/>
      <c r="AO8" s="43"/>
      <c r="AP8" s="43"/>
      <c r="AQ8" s="43"/>
      <c r="AR8" s="43"/>
      <c r="AS8" s="43"/>
      <c r="AT8" s="44">
        <f>データ!$S$6</f>
        <v>13.86</v>
      </c>
      <c r="AU8" s="45"/>
      <c r="AV8" s="45"/>
      <c r="AW8" s="45"/>
      <c r="AX8" s="45"/>
      <c r="AY8" s="45"/>
      <c r="AZ8" s="45"/>
      <c r="BA8" s="45"/>
      <c r="BB8" s="46">
        <f>データ!$T$6</f>
        <v>1098.92</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2">
      <c r="A9" s="2"/>
      <c r="B9" s="32" t="s">
        <v>23</v>
      </c>
      <c r="C9" s="33"/>
      <c r="D9" s="33"/>
      <c r="E9" s="33"/>
      <c r="F9" s="33"/>
      <c r="G9" s="33"/>
      <c r="H9" s="33"/>
      <c r="I9" s="32" t="s">
        <v>24</v>
      </c>
      <c r="J9" s="33"/>
      <c r="K9" s="33"/>
      <c r="L9" s="33"/>
      <c r="M9" s="33"/>
      <c r="N9" s="33"/>
      <c r="O9" s="34"/>
      <c r="P9" s="35" t="s">
        <v>26</v>
      </c>
      <c r="Q9" s="35"/>
      <c r="R9" s="35"/>
      <c r="S9" s="35"/>
      <c r="T9" s="35"/>
      <c r="U9" s="35"/>
      <c r="V9" s="35"/>
      <c r="W9" s="35" t="s">
        <v>22</v>
      </c>
      <c r="X9" s="35"/>
      <c r="Y9" s="35"/>
      <c r="Z9" s="35"/>
      <c r="AA9" s="35"/>
      <c r="AB9" s="35"/>
      <c r="AC9" s="35"/>
      <c r="AD9" s="2"/>
      <c r="AE9" s="2"/>
      <c r="AF9" s="2"/>
      <c r="AG9" s="2"/>
      <c r="AH9" s="2"/>
      <c r="AI9" s="2"/>
      <c r="AJ9" s="2"/>
      <c r="AK9" s="2"/>
      <c r="AL9" s="35" t="s">
        <v>27</v>
      </c>
      <c r="AM9" s="35"/>
      <c r="AN9" s="35"/>
      <c r="AO9" s="35"/>
      <c r="AP9" s="35"/>
      <c r="AQ9" s="35"/>
      <c r="AR9" s="35"/>
      <c r="AS9" s="35"/>
      <c r="AT9" s="32" t="s">
        <v>31</v>
      </c>
      <c r="AU9" s="33"/>
      <c r="AV9" s="33"/>
      <c r="AW9" s="33"/>
      <c r="AX9" s="33"/>
      <c r="AY9" s="33"/>
      <c r="AZ9" s="33"/>
      <c r="BA9" s="33"/>
      <c r="BB9" s="35" t="s">
        <v>1</v>
      </c>
      <c r="BC9" s="35"/>
      <c r="BD9" s="35"/>
      <c r="BE9" s="35"/>
      <c r="BF9" s="35"/>
      <c r="BG9" s="35"/>
      <c r="BH9" s="35"/>
      <c r="BI9" s="35"/>
      <c r="BJ9" s="3"/>
      <c r="BK9" s="3"/>
      <c r="BL9" s="51" t="s">
        <v>32</v>
      </c>
      <c r="BM9" s="52"/>
      <c r="BN9" s="53" t="s">
        <v>34</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75.58</v>
      </c>
      <c r="J10" s="45"/>
      <c r="K10" s="45"/>
      <c r="L10" s="45"/>
      <c r="M10" s="45"/>
      <c r="N10" s="45"/>
      <c r="O10" s="55"/>
      <c r="P10" s="46">
        <f>データ!$P$6</f>
        <v>99.93</v>
      </c>
      <c r="Q10" s="46"/>
      <c r="R10" s="46"/>
      <c r="S10" s="46"/>
      <c r="T10" s="46"/>
      <c r="U10" s="46"/>
      <c r="V10" s="46"/>
      <c r="W10" s="43">
        <f>データ!$Q$6</f>
        <v>3135</v>
      </c>
      <c r="X10" s="43"/>
      <c r="Y10" s="43"/>
      <c r="Z10" s="43"/>
      <c r="AA10" s="43"/>
      <c r="AB10" s="43"/>
      <c r="AC10" s="43"/>
      <c r="AD10" s="2"/>
      <c r="AE10" s="2"/>
      <c r="AF10" s="2"/>
      <c r="AG10" s="2"/>
      <c r="AH10" s="2"/>
      <c r="AI10" s="2"/>
      <c r="AJ10" s="2"/>
      <c r="AK10" s="2"/>
      <c r="AL10" s="43">
        <f>データ!$U$6</f>
        <v>15145</v>
      </c>
      <c r="AM10" s="43"/>
      <c r="AN10" s="43"/>
      <c r="AO10" s="43"/>
      <c r="AP10" s="43"/>
      <c r="AQ10" s="43"/>
      <c r="AR10" s="43"/>
      <c r="AS10" s="43"/>
      <c r="AT10" s="44">
        <f>データ!$V$6</f>
        <v>13.77</v>
      </c>
      <c r="AU10" s="45"/>
      <c r="AV10" s="45"/>
      <c r="AW10" s="45"/>
      <c r="AX10" s="45"/>
      <c r="AY10" s="45"/>
      <c r="AZ10" s="45"/>
      <c r="BA10" s="45"/>
      <c r="BB10" s="46">
        <f>データ!$W$6</f>
        <v>1099.8499999999999</v>
      </c>
      <c r="BC10" s="46"/>
      <c r="BD10" s="46"/>
      <c r="BE10" s="46"/>
      <c r="BF10" s="46"/>
      <c r="BG10" s="46"/>
      <c r="BH10" s="46"/>
      <c r="BI10" s="46"/>
      <c r="BJ10" s="2"/>
      <c r="BK10" s="2"/>
      <c r="BL10" s="56" t="s">
        <v>36</v>
      </c>
      <c r="BM10" s="57"/>
      <c r="BN10" s="58" t="s">
        <v>38</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39</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41</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42</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44</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110</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12</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78</v>
      </c>
      <c r="BM66" s="79"/>
      <c r="BN66" s="79"/>
      <c r="BO66" s="79"/>
      <c r="BP66" s="79"/>
      <c r="BQ66" s="79"/>
      <c r="BR66" s="79"/>
      <c r="BS66" s="79"/>
      <c r="BT66" s="79"/>
      <c r="BU66" s="79"/>
      <c r="BV66" s="79"/>
      <c r="BW66" s="79"/>
      <c r="BX66" s="79"/>
      <c r="BY66" s="79"/>
      <c r="BZ66" s="8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9"/>
      <c r="BN67" s="79"/>
      <c r="BO67" s="79"/>
      <c r="BP67" s="79"/>
      <c r="BQ67" s="79"/>
      <c r="BR67" s="79"/>
      <c r="BS67" s="79"/>
      <c r="BT67" s="79"/>
      <c r="BU67" s="79"/>
      <c r="BV67" s="79"/>
      <c r="BW67" s="79"/>
      <c r="BX67" s="79"/>
      <c r="BY67" s="79"/>
      <c r="BZ67" s="8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9"/>
      <c r="BN68" s="79"/>
      <c r="BO68" s="79"/>
      <c r="BP68" s="79"/>
      <c r="BQ68" s="79"/>
      <c r="BR68" s="79"/>
      <c r="BS68" s="79"/>
      <c r="BT68" s="79"/>
      <c r="BU68" s="79"/>
      <c r="BV68" s="79"/>
      <c r="BW68" s="79"/>
      <c r="BX68" s="79"/>
      <c r="BY68" s="79"/>
      <c r="BZ68" s="8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9"/>
      <c r="BN69" s="79"/>
      <c r="BO69" s="79"/>
      <c r="BP69" s="79"/>
      <c r="BQ69" s="79"/>
      <c r="BR69" s="79"/>
      <c r="BS69" s="79"/>
      <c r="BT69" s="79"/>
      <c r="BU69" s="79"/>
      <c r="BV69" s="79"/>
      <c r="BW69" s="79"/>
      <c r="BX69" s="79"/>
      <c r="BY69" s="79"/>
      <c r="BZ69" s="8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9"/>
      <c r="BN70" s="79"/>
      <c r="BO70" s="79"/>
      <c r="BP70" s="79"/>
      <c r="BQ70" s="79"/>
      <c r="BR70" s="79"/>
      <c r="BS70" s="79"/>
      <c r="BT70" s="79"/>
      <c r="BU70" s="79"/>
      <c r="BV70" s="79"/>
      <c r="BW70" s="79"/>
      <c r="BX70" s="79"/>
      <c r="BY70" s="79"/>
      <c r="BZ70" s="8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9"/>
      <c r="BN71" s="79"/>
      <c r="BO71" s="79"/>
      <c r="BP71" s="79"/>
      <c r="BQ71" s="79"/>
      <c r="BR71" s="79"/>
      <c r="BS71" s="79"/>
      <c r="BT71" s="79"/>
      <c r="BU71" s="79"/>
      <c r="BV71" s="79"/>
      <c r="BW71" s="79"/>
      <c r="BX71" s="79"/>
      <c r="BY71" s="79"/>
      <c r="BZ71" s="8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9"/>
      <c r="BN72" s="79"/>
      <c r="BO72" s="79"/>
      <c r="BP72" s="79"/>
      <c r="BQ72" s="79"/>
      <c r="BR72" s="79"/>
      <c r="BS72" s="79"/>
      <c r="BT72" s="79"/>
      <c r="BU72" s="79"/>
      <c r="BV72" s="79"/>
      <c r="BW72" s="79"/>
      <c r="BX72" s="79"/>
      <c r="BY72" s="79"/>
      <c r="BZ72" s="8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9"/>
      <c r="BN73" s="79"/>
      <c r="BO73" s="79"/>
      <c r="BP73" s="79"/>
      <c r="BQ73" s="79"/>
      <c r="BR73" s="79"/>
      <c r="BS73" s="79"/>
      <c r="BT73" s="79"/>
      <c r="BU73" s="79"/>
      <c r="BV73" s="79"/>
      <c r="BW73" s="79"/>
      <c r="BX73" s="79"/>
      <c r="BY73" s="79"/>
      <c r="BZ73" s="8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9"/>
      <c r="BN74" s="79"/>
      <c r="BO74" s="79"/>
      <c r="BP74" s="79"/>
      <c r="BQ74" s="79"/>
      <c r="BR74" s="79"/>
      <c r="BS74" s="79"/>
      <c r="BT74" s="79"/>
      <c r="BU74" s="79"/>
      <c r="BV74" s="79"/>
      <c r="BW74" s="79"/>
      <c r="BX74" s="79"/>
      <c r="BY74" s="79"/>
      <c r="BZ74" s="8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9"/>
      <c r="BN75" s="79"/>
      <c r="BO75" s="79"/>
      <c r="BP75" s="79"/>
      <c r="BQ75" s="79"/>
      <c r="BR75" s="79"/>
      <c r="BS75" s="79"/>
      <c r="BT75" s="79"/>
      <c r="BU75" s="79"/>
      <c r="BV75" s="79"/>
      <c r="BW75" s="79"/>
      <c r="BX75" s="79"/>
      <c r="BY75" s="79"/>
      <c r="BZ75" s="8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9"/>
      <c r="BN76" s="79"/>
      <c r="BO76" s="79"/>
      <c r="BP76" s="79"/>
      <c r="BQ76" s="79"/>
      <c r="BR76" s="79"/>
      <c r="BS76" s="79"/>
      <c r="BT76" s="79"/>
      <c r="BU76" s="79"/>
      <c r="BV76" s="79"/>
      <c r="BW76" s="79"/>
      <c r="BX76" s="79"/>
      <c r="BY76" s="79"/>
      <c r="BZ76" s="8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9"/>
      <c r="BN77" s="79"/>
      <c r="BO77" s="79"/>
      <c r="BP77" s="79"/>
      <c r="BQ77" s="79"/>
      <c r="BR77" s="79"/>
      <c r="BS77" s="79"/>
      <c r="BT77" s="79"/>
      <c r="BU77" s="79"/>
      <c r="BV77" s="79"/>
      <c r="BW77" s="79"/>
      <c r="BX77" s="79"/>
      <c r="BY77" s="79"/>
      <c r="BZ77" s="8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9"/>
      <c r="BN78" s="79"/>
      <c r="BO78" s="79"/>
      <c r="BP78" s="79"/>
      <c r="BQ78" s="79"/>
      <c r="BR78" s="79"/>
      <c r="BS78" s="79"/>
      <c r="BT78" s="79"/>
      <c r="BU78" s="79"/>
      <c r="BV78" s="79"/>
      <c r="BW78" s="79"/>
      <c r="BX78" s="79"/>
      <c r="BY78" s="79"/>
      <c r="BZ78" s="80"/>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9"/>
      <c r="BN79" s="79"/>
      <c r="BO79" s="79"/>
      <c r="BP79" s="79"/>
      <c r="BQ79" s="79"/>
      <c r="BR79" s="79"/>
      <c r="BS79" s="79"/>
      <c r="BT79" s="79"/>
      <c r="BU79" s="79"/>
      <c r="BV79" s="79"/>
      <c r="BW79" s="79"/>
      <c r="BX79" s="79"/>
      <c r="BY79" s="79"/>
      <c r="BZ79" s="80"/>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9"/>
      <c r="BN80" s="79"/>
      <c r="BO80" s="79"/>
      <c r="BP80" s="79"/>
      <c r="BQ80" s="79"/>
      <c r="BR80" s="79"/>
      <c r="BS80" s="79"/>
      <c r="BT80" s="79"/>
      <c r="BU80" s="79"/>
      <c r="BV80" s="79"/>
      <c r="BW80" s="79"/>
      <c r="BX80" s="79"/>
      <c r="BY80" s="79"/>
      <c r="BZ80" s="80"/>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9"/>
      <c r="BN81" s="79"/>
      <c r="BO81" s="79"/>
      <c r="BP81" s="79"/>
      <c r="BQ81" s="79"/>
      <c r="BR81" s="79"/>
      <c r="BS81" s="79"/>
      <c r="BT81" s="79"/>
      <c r="BU81" s="79"/>
      <c r="BV81" s="79"/>
      <c r="BW81" s="79"/>
      <c r="BX81" s="79"/>
      <c r="BY81" s="79"/>
      <c r="BZ81" s="80"/>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1"/>
      <c r="BM82" s="82"/>
      <c r="BN82" s="82"/>
      <c r="BO82" s="82"/>
      <c r="BP82" s="82"/>
      <c r="BQ82" s="82"/>
      <c r="BR82" s="82"/>
      <c r="BS82" s="82"/>
      <c r="BT82" s="82"/>
      <c r="BU82" s="82"/>
      <c r="BV82" s="82"/>
      <c r="BW82" s="82"/>
      <c r="BX82" s="82"/>
      <c r="BY82" s="82"/>
      <c r="BZ82" s="83"/>
    </row>
    <row r="83" spans="1:78" x14ac:dyDescent="0.2">
      <c r="C83" s="10"/>
    </row>
    <row r="84" spans="1:78" hidden="1" x14ac:dyDescent="0.2">
      <c r="B84" s="6" t="s">
        <v>45</v>
      </c>
      <c r="C84" s="6"/>
      <c r="D84" s="6"/>
      <c r="E84" s="6" t="s">
        <v>47</v>
      </c>
      <c r="F84" s="6" t="s">
        <v>49</v>
      </c>
      <c r="G84" s="6" t="s">
        <v>50</v>
      </c>
      <c r="H84" s="6" t="s">
        <v>43</v>
      </c>
      <c r="I84" s="6" t="s">
        <v>11</v>
      </c>
      <c r="J84" s="6" t="s">
        <v>29</v>
      </c>
      <c r="K84" s="6" t="s">
        <v>51</v>
      </c>
      <c r="L84" s="6" t="s">
        <v>53</v>
      </c>
      <c r="M84" s="6" t="s">
        <v>33</v>
      </c>
      <c r="N84" s="6" t="s">
        <v>55</v>
      </c>
      <c r="O84" s="6" t="s">
        <v>57</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CcgZdZ0twjZQymWSX+CddEMTwjx3xwv2SjS63FcXlnfR3DthhvhYDaxeGD5uLt5MgBVbGcfK4LtAiRZjod83aQ==" saltValue="iE4MRdFSXsRAkJ6lSi70Y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48</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52</v>
      </c>
      <c r="C3" s="17" t="s">
        <v>60</v>
      </c>
      <c r="D3" s="17" t="s">
        <v>37</v>
      </c>
      <c r="E3" s="17" t="s">
        <v>7</v>
      </c>
      <c r="F3" s="17" t="s">
        <v>6</v>
      </c>
      <c r="G3" s="17" t="s">
        <v>25</v>
      </c>
      <c r="H3" s="86" t="s">
        <v>30</v>
      </c>
      <c r="I3" s="87"/>
      <c r="J3" s="87"/>
      <c r="K3" s="87"/>
      <c r="L3" s="87"/>
      <c r="M3" s="87"/>
      <c r="N3" s="87"/>
      <c r="O3" s="87"/>
      <c r="P3" s="87"/>
      <c r="Q3" s="87"/>
      <c r="R3" s="87"/>
      <c r="S3" s="87"/>
      <c r="T3" s="87"/>
      <c r="U3" s="87"/>
      <c r="V3" s="87"/>
      <c r="W3" s="88"/>
      <c r="X3" s="84" t="s">
        <v>56</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13</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61</v>
      </c>
      <c r="B4" s="18"/>
      <c r="C4" s="18"/>
      <c r="D4" s="18"/>
      <c r="E4" s="18"/>
      <c r="F4" s="18"/>
      <c r="G4" s="18"/>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46</v>
      </c>
      <c r="AJ4" s="85"/>
      <c r="AK4" s="85"/>
      <c r="AL4" s="85"/>
      <c r="AM4" s="85"/>
      <c r="AN4" s="85"/>
      <c r="AO4" s="85"/>
      <c r="AP4" s="85"/>
      <c r="AQ4" s="85"/>
      <c r="AR4" s="85"/>
      <c r="AS4" s="85"/>
      <c r="AT4" s="85" t="s">
        <v>40</v>
      </c>
      <c r="AU4" s="85"/>
      <c r="AV4" s="85"/>
      <c r="AW4" s="85"/>
      <c r="AX4" s="85"/>
      <c r="AY4" s="85"/>
      <c r="AZ4" s="85"/>
      <c r="BA4" s="85"/>
      <c r="BB4" s="85"/>
      <c r="BC4" s="85"/>
      <c r="BD4" s="85"/>
      <c r="BE4" s="85" t="s">
        <v>4</v>
      </c>
      <c r="BF4" s="85"/>
      <c r="BG4" s="85"/>
      <c r="BH4" s="85"/>
      <c r="BI4" s="85"/>
      <c r="BJ4" s="85"/>
      <c r="BK4" s="85"/>
      <c r="BL4" s="85"/>
      <c r="BM4" s="85"/>
      <c r="BN4" s="85"/>
      <c r="BO4" s="85"/>
      <c r="BP4" s="85" t="s">
        <v>35</v>
      </c>
      <c r="BQ4" s="85"/>
      <c r="BR4" s="85"/>
      <c r="BS4" s="85"/>
      <c r="BT4" s="85"/>
      <c r="BU4" s="85"/>
      <c r="BV4" s="85"/>
      <c r="BW4" s="85"/>
      <c r="BX4" s="85"/>
      <c r="BY4" s="85"/>
      <c r="BZ4" s="85"/>
      <c r="CA4" s="85" t="s">
        <v>62</v>
      </c>
      <c r="CB4" s="85"/>
      <c r="CC4" s="85"/>
      <c r="CD4" s="85"/>
      <c r="CE4" s="85"/>
      <c r="CF4" s="85"/>
      <c r="CG4" s="85"/>
      <c r="CH4" s="85"/>
      <c r="CI4" s="85"/>
      <c r="CJ4" s="85"/>
      <c r="CK4" s="85"/>
      <c r="CL4" s="85" t="s">
        <v>64</v>
      </c>
      <c r="CM4" s="85"/>
      <c r="CN4" s="85"/>
      <c r="CO4" s="85"/>
      <c r="CP4" s="85"/>
      <c r="CQ4" s="85"/>
      <c r="CR4" s="85"/>
      <c r="CS4" s="85"/>
      <c r="CT4" s="85"/>
      <c r="CU4" s="85"/>
      <c r="CV4" s="85"/>
      <c r="CW4" s="85" t="s">
        <v>65</v>
      </c>
      <c r="CX4" s="85"/>
      <c r="CY4" s="85"/>
      <c r="CZ4" s="85"/>
      <c r="DA4" s="85"/>
      <c r="DB4" s="85"/>
      <c r="DC4" s="85"/>
      <c r="DD4" s="85"/>
      <c r="DE4" s="85"/>
      <c r="DF4" s="85"/>
      <c r="DG4" s="85"/>
      <c r="DH4" s="85" t="s">
        <v>66</v>
      </c>
      <c r="DI4" s="85"/>
      <c r="DJ4" s="85"/>
      <c r="DK4" s="85"/>
      <c r="DL4" s="85"/>
      <c r="DM4" s="85"/>
      <c r="DN4" s="85"/>
      <c r="DO4" s="85"/>
      <c r="DP4" s="85"/>
      <c r="DQ4" s="85"/>
      <c r="DR4" s="85"/>
      <c r="DS4" s="85" t="s">
        <v>3</v>
      </c>
      <c r="DT4" s="85"/>
      <c r="DU4" s="85"/>
      <c r="DV4" s="85"/>
      <c r="DW4" s="85"/>
      <c r="DX4" s="85"/>
      <c r="DY4" s="85"/>
      <c r="DZ4" s="85"/>
      <c r="EA4" s="85"/>
      <c r="EB4" s="85"/>
      <c r="EC4" s="85"/>
      <c r="ED4" s="85" t="s">
        <v>67</v>
      </c>
      <c r="EE4" s="85"/>
      <c r="EF4" s="85"/>
      <c r="EG4" s="85"/>
      <c r="EH4" s="85"/>
      <c r="EI4" s="85"/>
      <c r="EJ4" s="85"/>
      <c r="EK4" s="85"/>
      <c r="EL4" s="85"/>
      <c r="EM4" s="85"/>
      <c r="EN4" s="85"/>
    </row>
    <row r="5" spans="1:144" x14ac:dyDescent="0.2">
      <c r="A5" s="15" t="s">
        <v>28</v>
      </c>
      <c r="B5" s="19"/>
      <c r="C5" s="19"/>
      <c r="D5" s="19"/>
      <c r="E5" s="19"/>
      <c r="F5" s="19"/>
      <c r="G5" s="19"/>
      <c r="H5" s="24" t="s">
        <v>59</v>
      </c>
      <c r="I5" s="24" t="s">
        <v>68</v>
      </c>
      <c r="J5" s="24" t="s">
        <v>69</v>
      </c>
      <c r="K5" s="24" t="s">
        <v>70</v>
      </c>
      <c r="L5" s="24" t="s">
        <v>71</v>
      </c>
      <c r="M5" s="24" t="s">
        <v>8</v>
      </c>
      <c r="N5" s="24" t="s">
        <v>72</v>
      </c>
      <c r="O5" s="24" t="s">
        <v>73</v>
      </c>
      <c r="P5" s="24" t="s">
        <v>74</v>
      </c>
      <c r="Q5" s="24" t="s">
        <v>75</v>
      </c>
      <c r="R5" s="24" t="s">
        <v>76</v>
      </c>
      <c r="S5" s="24" t="s">
        <v>77</v>
      </c>
      <c r="T5" s="24" t="s">
        <v>63</v>
      </c>
      <c r="U5" s="24" t="s">
        <v>79</v>
      </c>
      <c r="V5" s="24" t="s">
        <v>80</v>
      </c>
      <c r="W5" s="24" t="s">
        <v>81</v>
      </c>
      <c r="X5" s="24" t="s">
        <v>82</v>
      </c>
      <c r="Y5" s="24" t="s">
        <v>83</v>
      </c>
      <c r="Z5" s="24" t="s">
        <v>84</v>
      </c>
      <c r="AA5" s="24" t="s">
        <v>85</v>
      </c>
      <c r="AB5" s="24" t="s">
        <v>86</v>
      </c>
      <c r="AC5" s="24" t="s">
        <v>88</v>
      </c>
      <c r="AD5" s="24" t="s">
        <v>89</v>
      </c>
      <c r="AE5" s="24" t="s">
        <v>90</v>
      </c>
      <c r="AF5" s="24" t="s">
        <v>91</v>
      </c>
      <c r="AG5" s="24" t="s">
        <v>92</v>
      </c>
      <c r="AH5" s="24" t="s">
        <v>45</v>
      </c>
      <c r="AI5" s="24" t="s">
        <v>82</v>
      </c>
      <c r="AJ5" s="24" t="s">
        <v>83</v>
      </c>
      <c r="AK5" s="24" t="s">
        <v>84</v>
      </c>
      <c r="AL5" s="24" t="s">
        <v>85</v>
      </c>
      <c r="AM5" s="24" t="s">
        <v>86</v>
      </c>
      <c r="AN5" s="24" t="s">
        <v>88</v>
      </c>
      <c r="AO5" s="24" t="s">
        <v>89</v>
      </c>
      <c r="AP5" s="24" t="s">
        <v>90</v>
      </c>
      <c r="AQ5" s="24" t="s">
        <v>91</v>
      </c>
      <c r="AR5" s="24" t="s">
        <v>92</v>
      </c>
      <c r="AS5" s="24" t="s">
        <v>87</v>
      </c>
      <c r="AT5" s="24" t="s">
        <v>82</v>
      </c>
      <c r="AU5" s="24" t="s">
        <v>83</v>
      </c>
      <c r="AV5" s="24" t="s">
        <v>84</v>
      </c>
      <c r="AW5" s="24" t="s">
        <v>85</v>
      </c>
      <c r="AX5" s="24" t="s">
        <v>86</v>
      </c>
      <c r="AY5" s="24" t="s">
        <v>88</v>
      </c>
      <c r="AZ5" s="24" t="s">
        <v>89</v>
      </c>
      <c r="BA5" s="24" t="s">
        <v>90</v>
      </c>
      <c r="BB5" s="24" t="s">
        <v>91</v>
      </c>
      <c r="BC5" s="24" t="s">
        <v>92</v>
      </c>
      <c r="BD5" s="24" t="s">
        <v>87</v>
      </c>
      <c r="BE5" s="24" t="s">
        <v>82</v>
      </c>
      <c r="BF5" s="24" t="s">
        <v>83</v>
      </c>
      <c r="BG5" s="24" t="s">
        <v>84</v>
      </c>
      <c r="BH5" s="24" t="s">
        <v>85</v>
      </c>
      <c r="BI5" s="24" t="s">
        <v>86</v>
      </c>
      <c r="BJ5" s="24" t="s">
        <v>88</v>
      </c>
      <c r="BK5" s="24" t="s">
        <v>89</v>
      </c>
      <c r="BL5" s="24" t="s">
        <v>90</v>
      </c>
      <c r="BM5" s="24" t="s">
        <v>91</v>
      </c>
      <c r="BN5" s="24" t="s">
        <v>92</v>
      </c>
      <c r="BO5" s="24" t="s">
        <v>87</v>
      </c>
      <c r="BP5" s="24" t="s">
        <v>82</v>
      </c>
      <c r="BQ5" s="24" t="s">
        <v>83</v>
      </c>
      <c r="BR5" s="24" t="s">
        <v>84</v>
      </c>
      <c r="BS5" s="24" t="s">
        <v>85</v>
      </c>
      <c r="BT5" s="24" t="s">
        <v>86</v>
      </c>
      <c r="BU5" s="24" t="s">
        <v>88</v>
      </c>
      <c r="BV5" s="24" t="s">
        <v>89</v>
      </c>
      <c r="BW5" s="24" t="s">
        <v>90</v>
      </c>
      <c r="BX5" s="24" t="s">
        <v>91</v>
      </c>
      <c r="BY5" s="24" t="s">
        <v>92</v>
      </c>
      <c r="BZ5" s="24" t="s">
        <v>87</v>
      </c>
      <c r="CA5" s="24" t="s">
        <v>82</v>
      </c>
      <c r="CB5" s="24" t="s">
        <v>83</v>
      </c>
      <c r="CC5" s="24" t="s">
        <v>84</v>
      </c>
      <c r="CD5" s="24" t="s">
        <v>85</v>
      </c>
      <c r="CE5" s="24" t="s">
        <v>86</v>
      </c>
      <c r="CF5" s="24" t="s">
        <v>88</v>
      </c>
      <c r="CG5" s="24" t="s">
        <v>89</v>
      </c>
      <c r="CH5" s="24" t="s">
        <v>90</v>
      </c>
      <c r="CI5" s="24" t="s">
        <v>91</v>
      </c>
      <c r="CJ5" s="24" t="s">
        <v>92</v>
      </c>
      <c r="CK5" s="24" t="s">
        <v>87</v>
      </c>
      <c r="CL5" s="24" t="s">
        <v>82</v>
      </c>
      <c r="CM5" s="24" t="s">
        <v>83</v>
      </c>
      <c r="CN5" s="24" t="s">
        <v>84</v>
      </c>
      <c r="CO5" s="24" t="s">
        <v>85</v>
      </c>
      <c r="CP5" s="24" t="s">
        <v>86</v>
      </c>
      <c r="CQ5" s="24" t="s">
        <v>88</v>
      </c>
      <c r="CR5" s="24" t="s">
        <v>89</v>
      </c>
      <c r="CS5" s="24" t="s">
        <v>90</v>
      </c>
      <c r="CT5" s="24" t="s">
        <v>91</v>
      </c>
      <c r="CU5" s="24" t="s">
        <v>92</v>
      </c>
      <c r="CV5" s="24" t="s">
        <v>87</v>
      </c>
      <c r="CW5" s="24" t="s">
        <v>82</v>
      </c>
      <c r="CX5" s="24" t="s">
        <v>83</v>
      </c>
      <c r="CY5" s="24" t="s">
        <v>84</v>
      </c>
      <c r="CZ5" s="24" t="s">
        <v>85</v>
      </c>
      <c r="DA5" s="24" t="s">
        <v>86</v>
      </c>
      <c r="DB5" s="24" t="s">
        <v>88</v>
      </c>
      <c r="DC5" s="24" t="s">
        <v>89</v>
      </c>
      <c r="DD5" s="24" t="s">
        <v>90</v>
      </c>
      <c r="DE5" s="24" t="s">
        <v>91</v>
      </c>
      <c r="DF5" s="24" t="s">
        <v>92</v>
      </c>
      <c r="DG5" s="24" t="s">
        <v>87</v>
      </c>
      <c r="DH5" s="24" t="s">
        <v>82</v>
      </c>
      <c r="DI5" s="24" t="s">
        <v>83</v>
      </c>
      <c r="DJ5" s="24" t="s">
        <v>84</v>
      </c>
      <c r="DK5" s="24" t="s">
        <v>85</v>
      </c>
      <c r="DL5" s="24" t="s">
        <v>86</v>
      </c>
      <c r="DM5" s="24" t="s">
        <v>88</v>
      </c>
      <c r="DN5" s="24" t="s">
        <v>89</v>
      </c>
      <c r="DO5" s="24" t="s">
        <v>90</v>
      </c>
      <c r="DP5" s="24" t="s">
        <v>91</v>
      </c>
      <c r="DQ5" s="24" t="s">
        <v>92</v>
      </c>
      <c r="DR5" s="24" t="s">
        <v>87</v>
      </c>
      <c r="DS5" s="24" t="s">
        <v>82</v>
      </c>
      <c r="DT5" s="24" t="s">
        <v>83</v>
      </c>
      <c r="DU5" s="24" t="s">
        <v>84</v>
      </c>
      <c r="DV5" s="24" t="s">
        <v>85</v>
      </c>
      <c r="DW5" s="24" t="s">
        <v>86</v>
      </c>
      <c r="DX5" s="24" t="s">
        <v>88</v>
      </c>
      <c r="DY5" s="24" t="s">
        <v>89</v>
      </c>
      <c r="DZ5" s="24" t="s">
        <v>90</v>
      </c>
      <c r="EA5" s="24" t="s">
        <v>91</v>
      </c>
      <c r="EB5" s="24" t="s">
        <v>92</v>
      </c>
      <c r="EC5" s="24" t="s">
        <v>87</v>
      </c>
      <c r="ED5" s="24" t="s">
        <v>82</v>
      </c>
      <c r="EE5" s="24" t="s">
        <v>83</v>
      </c>
      <c r="EF5" s="24" t="s">
        <v>84</v>
      </c>
      <c r="EG5" s="24" t="s">
        <v>85</v>
      </c>
      <c r="EH5" s="24" t="s">
        <v>86</v>
      </c>
      <c r="EI5" s="24" t="s">
        <v>88</v>
      </c>
      <c r="EJ5" s="24" t="s">
        <v>89</v>
      </c>
      <c r="EK5" s="24" t="s">
        <v>90</v>
      </c>
      <c r="EL5" s="24" t="s">
        <v>91</v>
      </c>
      <c r="EM5" s="24" t="s">
        <v>92</v>
      </c>
      <c r="EN5" s="24" t="s">
        <v>87</v>
      </c>
    </row>
    <row r="6" spans="1:144" s="14" customFormat="1" x14ac:dyDescent="0.2">
      <c r="A6" s="15" t="s">
        <v>93</v>
      </c>
      <c r="B6" s="20">
        <f t="shared" ref="B6:W6" si="1">B7</f>
        <v>2024</v>
      </c>
      <c r="C6" s="20">
        <f t="shared" si="1"/>
        <v>263222</v>
      </c>
      <c r="D6" s="20">
        <f t="shared" si="1"/>
        <v>46</v>
      </c>
      <c r="E6" s="20">
        <f t="shared" si="1"/>
        <v>1</v>
      </c>
      <c r="F6" s="20">
        <f t="shared" si="1"/>
        <v>0</v>
      </c>
      <c r="G6" s="20">
        <f t="shared" si="1"/>
        <v>1</v>
      </c>
      <c r="H6" s="20" t="str">
        <f t="shared" si="1"/>
        <v>京都府　久御山町</v>
      </c>
      <c r="I6" s="20" t="str">
        <f t="shared" si="1"/>
        <v>法適用</v>
      </c>
      <c r="J6" s="20" t="str">
        <f t="shared" si="1"/>
        <v>水道事業</v>
      </c>
      <c r="K6" s="20" t="str">
        <f t="shared" si="1"/>
        <v>末端給水事業</v>
      </c>
      <c r="L6" s="20" t="str">
        <f t="shared" si="1"/>
        <v>A6</v>
      </c>
      <c r="M6" s="20" t="str">
        <f t="shared" si="1"/>
        <v>非設置</v>
      </c>
      <c r="N6" s="25" t="str">
        <f t="shared" si="1"/>
        <v>-</v>
      </c>
      <c r="O6" s="25">
        <f t="shared" si="1"/>
        <v>75.58</v>
      </c>
      <c r="P6" s="25">
        <f t="shared" si="1"/>
        <v>99.93</v>
      </c>
      <c r="Q6" s="25">
        <f t="shared" si="1"/>
        <v>3135</v>
      </c>
      <c r="R6" s="25">
        <f t="shared" si="1"/>
        <v>15231</v>
      </c>
      <c r="S6" s="25">
        <f t="shared" si="1"/>
        <v>13.86</v>
      </c>
      <c r="T6" s="25">
        <f t="shared" si="1"/>
        <v>1098.92</v>
      </c>
      <c r="U6" s="25">
        <f t="shared" si="1"/>
        <v>15145</v>
      </c>
      <c r="V6" s="25">
        <f t="shared" si="1"/>
        <v>13.77</v>
      </c>
      <c r="W6" s="25">
        <f t="shared" si="1"/>
        <v>1099.8499999999999</v>
      </c>
      <c r="X6" s="27">
        <f t="shared" ref="X6:AG6" si="2">IF(X7="",NA(),X7)</f>
        <v>104.32</v>
      </c>
      <c r="Y6" s="27">
        <f t="shared" si="2"/>
        <v>100.12</v>
      </c>
      <c r="Z6" s="27">
        <f t="shared" si="2"/>
        <v>91.36</v>
      </c>
      <c r="AA6" s="27">
        <f t="shared" si="2"/>
        <v>91.09</v>
      </c>
      <c r="AB6" s="27">
        <f t="shared" si="2"/>
        <v>91.42</v>
      </c>
      <c r="AC6" s="27">
        <f t="shared" si="2"/>
        <v>108.35</v>
      </c>
      <c r="AD6" s="27">
        <f t="shared" si="2"/>
        <v>108.84</v>
      </c>
      <c r="AE6" s="27">
        <f t="shared" si="2"/>
        <v>105.92</v>
      </c>
      <c r="AF6" s="27">
        <f t="shared" si="2"/>
        <v>106.01</v>
      </c>
      <c r="AG6" s="27">
        <f t="shared" si="2"/>
        <v>103.74</v>
      </c>
      <c r="AH6" s="25" t="str">
        <f>IF(AH7="","",IF(AH7="-","【-】","【"&amp;SUBSTITUTE(TEXT(AH7,"#,##0.00"),"-","△")&amp;"】"))</f>
        <v>【107.26】</v>
      </c>
      <c r="AI6" s="27">
        <f t="shared" ref="AI6:AR6" si="3">IF(AI7="",NA(),AI7)</f>
        <v>1.03</v>
      </c>
      <c r="AJ6" s="27">
        <f t="shared" si="3"/>
        <v>0.87</v>
      </c>
      <c r="AK6" s="27">
        <f t="shared" si="3"/>
        <v>13.11</v>
      </c>
      <c r="AL6" s="27">
        <f t="shared" si="3"/>
        <v>23.49</v>
      </c>
      <c r="AM6" s="27">
        <f t="shared" si="3"/>
        <v>33.049999999999997</v>
      </c>
      <c r="AN6" s="27">
        <f t="shared" si="3"/>
        <v>3.98</v>
      </c>
      <c r="AO6" s="27">
        <f t="shared" si="3"/>
        <v>6.02</v>
      </c>
      <c r="AP6" s="27">
        <f t="shared" si="3"/>
        <v>7.78</v>
      </c>
      <c r="AQ6" s="27">
        <f t="shared" si="3"/>
        <v>9.59</v>
      </c>
      <c r="AR6" s="27">
        <f t="shared" si="3"/>
        <v>11.55</v>
      </c>
      <c r="AS6" s="25" t="str">
        <f>IF(AS7="","",IF(AS7="-","【-】","【"&amp;SUBSTITUTE(TEXT(AS7,"#,##0.00"),"-","△")&amp;"】"))</f>
        <v>【1.61】</v>
      </c>
      <c r="AT6" s="27">
        <f t="shared" ref="AT6:BC6" si="4">IF(AT7="",NA(),AT7)</f>
        <v>259.58</v>
      </c>
      <c r="AU6" s="27">
        <f t="shared" si="4"/>
        <v>282.2</v>
      </c>
      <c r="AV6" s="27">
        <f t="shared" si="4"/>
        <v>263.3</v>
      </c>
      <c r="AW6" s="27">
        <f t="shared" si="4"/>
        <v>304.67</v>
      </c>
      <c r="AX6" s="27">
        <f t="shared" si="4"/>
        <v>263.35000000000002</v>
      </c>
      <c r="AY6" s="27">
        <f t="shared" si="4"/>
        <v>367.55</v>
      </c>
      <c r="AZ6" s="27">
        <f t="shared" si="4"/>
        <v>378.56</v>
      </c>
      <c r="BA6" s="27">
        <f t="shared" si="4"/>
        <v>364.46</v>
      </c>
      <c r="BB6" s="27">
        <f t="shared" si="4"/>
        <v>338.89</v>
      </c>
      <c r="BC6" s="27">
        <f t="shared" si="4"/>
        <v>352.34</v>
      </c>
      <c r="BD6" s="25" t="str">
        <f>IF(BD7="","",IF(BD7="-","【-】","【"&amp;SUBSTITUTE(TEXT(BD7,"#,##0.00"),"-","△")&amp;"】"))</f>
        <v>【239.69】</v>
      </c>
      <c r="BE6" s="27">
        <f t="shared" ref="BE6:BN6" si="5">IF(BE7="",NA(),BE7)</f>
        <v>200.91</v>
      </c>
      <c r="BF6" s="27">
        <f t="shared" si="5"/>
        <v>202.88</v>
      </c>
      <c r="BG6" s="27">
        <f t="shared" si="5"/>
        <v>223.86</v>
      </c>
      <c r="BH6" s="27">
        <f t="shared" si="5"/>
        <v>209.2</v>
      </c>
      <c r="BI6" s="27">
        <f t="shared" si="5"/>
        <v>215.87</v>
      </c>
      <c r="BJ6" s="27">
        <f t="shared" si="5"/>
        <v>418.68</v>
      </c>
      <c r="BK6" s="27">
        <f t="shared" si="5"/>
        <v>395.68</v>
      </c>
      <c r="BL6" s="27">
        <f t="shared" si="5"/>
        <v>403.72</v>
      </c>
      <c r="BM6" s="27">
        <f t="shared" si="5"/>
        <v>400.21</v>
      </c>
      <c r="BN6" s="27">
        <f t="shared" si="5"/>
        <v>391.13</v>
      </c>
      <c r="BO6" s="25" t="str">
        <f>IF(BO7="","",IF(BO7="-","【-】","【"&amp;SUBSTITUTE(TEXT(BO7,"#,##0.00"),"-","△")&amp;"】"))</f>
        <v>【264.86】</v>
      </c>
      <c r="BP6" s="27">
        <f t="shared" ref="BP6:BY6" si="6">IF(BP7="",NA(),BP7)</f>
        <v>86.69</v>
      </c>
      <c r="BQ6" s="27">
        <f t="shared" si="6"/>
        <v>81.69</v>
      </c>
      <c r="BR6" s="27">
        <f t="shared" si="6"/>
        <v>70.23</v>
      </c>
      <c r="BS6" s="27">
        <f t="shared" si="6"/>
        <v>76.95</v>
      </c>
      <c r="BT6" s="27">
        <f t="shared" si="6"/>
        <v>81.14</v>
      </c>
      <c r="BU6" s="27">
        <f t="shared" si="6"/>
        <v>94.78</v>
      </c>
      <c r="BV6" s="27">
        <f t="shared" si="6"/>
        <v>97.59</v>
      </c>
      <c r="BW6" s="27">
        <f t="shared" si="6"/>
        <v>92.17</v>
      </c>
      <c r="BX6" s="27">
        <f t="shared" si="6"/>
        <v>92.83</v>
      </c>
      <c r="BY6" s="27">
        <f t="shared" si="6"/>
        <v>92.16</v>
      </c>
      <c r="BZ6" s="25" t="str">
        <f>IF(BZ7="","",IF(BZ7="-","【-】","【"&amp;SUBSTITUTE(TEXT(BZ7,"#,##0.00"),"-","△")&amp;"】"))</f>
        <v>【97.59】</v>
      </c>
      <c r="CA6" s="27">
        <f t="shared" ref="CA6:CJ6" si="7">IF(CA7="",NA(),CA7)</f>
        <v>190.6</v>
      </c>
      <c r="CB6" s="27">
        <f t="shared" si="7"/>
        <v>203.12</v>
      </c>
      <c r="CC6" s="27">
        <f t="shared" si="7"/>
        <v>223.9</v>
      </c>
      <c r="CD6" s="27">
        <f t="shared" si="7"/>
        <v>226.69</v>
      </c>
      <c r="CE6" s="27">
        <f t="shared" si="7"/>
        <v>226.88</v>
      </c>
      <c r="CF6" s="27">
        <f t="shared" si="7"/>
        <v>181.3</v>
      </c>
      <c r="CG6" s="27">
        <f t="shared" si="7"/>
        <v>181.71</v>
      </c>
      <c r="CH6" s="27">
        <f t="shared" si="7"/>
        <v>188.51</v>
      </c>
      <c r="CI6" s="27">
        <f t="shared" si="7"/>
        <v>189.43</v>
      </c>
      <c r="CJ6" s="27">
        <f t="shared" si="7"/>
        <v>196.75</v>
      </c>
      <c r="CK6" s="25" t="str">
        <f>IF(CK7="","",IF(CK7="-","【-】","【"&amp;SUBSTITUTE(TEXT(CK7,"#,##0.00"),"-","△")&amp;"】"))</f>
        <v>【181.66】</v>
      </c>
      <c r="CL6" s="27">
        <f t="shared" ref="CL6:CU6" si="8">IF(CL7="",NA(),CL7)</f>
        <v>40.69</v>
      </c>
      <c r="CM6" s="27">
        <f t="shared" si="8"/>
        <v>40.450000000000003</v>
      </c>
      <c r="CN6" s="27">
        <f t="shared" si="8"/>
        <v>39.56</v>
      </c>
      <c r="CO6" s="27">
        <f t="shared" si="8"/>
        <v>45.3</v>
      </c>
      <c r="CP6" s="27">
        <f t="shared" si="8"/>
        <v>45.82</v>
      </c>
      <c r="CQ6" s="27">
        <f t="shared" si="8"/>
        <v>55.89</v>
      </c>
      <c r="CR6" s="27">
        <f t="shared" si="8"/>
        <v>55.72</v>
      </c>
      <c r="CS6" s="27">
        <f t="shared" si="8"/>
        <v>55.31</v>
      </c>
      <c r="CT6" s="27">
        <f t="shared" si="8"/>
        <v>55.14</v>
      </c>
      <c r="CU6" s="27">
        <f t="shared" si="8"/>
        <v>54.99</v>
      </c>
      <c r="CV6" s="25" t="str">
        <f>IF(CV7="","",IF(CV7="-","【-】","【"&amp;SUBSTITUTE(TEXT(CV7,"#,##0.00"),"-","△")&amp;"】"))</f>
        <v>【60.21】</v>
      </c>
      <c r="CW6" s="27">
        <f t="shared" ref="CW6:DF6" si="9">IF(CW7="",NA(),CW7)</f>
        <v>99.03</v>
      </c>
      <c r="CX6" s="27">
        <f t="shared" si="9"/>
        <v>99.13</v>
      </c>
      <c r="CY6" s="27">
        <f t="shared" si="9"/>
        <v>98.73</v>
      </c>
      <c r="CZ6" s="27">
        <f t="shared" si="9"/>
        <v>98.24</v>
      </c>
      <c r="DA6" s="27">
        <f t="shared" si="9"/>
        <v>96.12</v>
      </c>
      <c r="DB6" s="27">
        <f t="shared" si="9"/>
        <v>81.27</v>
      </c>
      <c r="DC6" s="27">
        <f t="shared" si="9"/>
        <v>81.260000000000005</v>
      </c>
      <c r="DD6" s="27">
        <f t="shared" si="9"/>
        <v>80.36</v>
      </c>
      <c r="DE6" s="27">
        <f t="shared" si="9"/>
        <v>80.13</v>
      </c>
      <c r="DF6" s="27">
        <f t="shared" si="9"/>
        <v>79.34</v>
      </c>
      <c r="DG6" s="25" t="str">
        <f>IF(DG7="","",IF(DG7="-","【-】","【"&amp;SUBSTITUTE(TEXT(DG7,"#,##0.00"),"-","△")&amp;"】"))</f>
        <v>【89.21】</v>
      </c>
      <c r="DH6" s="27">
        <f t="shared" ref="DH6:DQ6" si="10">IF(DH7="",NA(),DH7)</f>
        <v>45.95</v>
      </c>
      <c r="DI6" s="27">
        <f t="shared" si="10"/>
        <v>46.9</v>
      </c>
      <c r="DJ6" s="27">
        <f t="shared" si="10"/>
        <v>47.94</v>
      </c>
      <c r="DK6" s="27">
        <f t="shared" si="10"/>
        <v>49.36</v>
      </c>
      <c r="DL6" s="27">
        <f t="shared" si="10"/>
        <v>50.27</v>
      </c>
      <c r="DM6" s="27">
        <f t="shared" si="10"/>
        <v>50.63</v>
      </c>
      <c r="DN6" s="27">
        <f t="shared" si="10"/>
        <v>51.29</v>
      </c>
      <c r="DO6" s="27">
        <f t="shared" si="10"/>
        <v>52.2</v>
      </c>
      <c r="DP6" s="27">
        <f t="shared" si="10"/>
        <v>52.7</v>
      </c>
      <c r="DQ6" s="27">
        <f t="shared" si="10"/>
        <v>53.48</v>
      </c>
      <c r="DR6" s="25" t="str">
        <f>IF(DR7="","",IF(DR7="-","【-】","【"&amp;SUBSTITUTE(TEXT(DR7,"#,##0.00"),"-","△")&amp;"】"))</f>
        <v>【52.41】</v>
      </c>
      <c r="DS6" s="27">
        <f t="shared" ref="DS6:EB6" si="11">IF(DS7="",NA(),DS7)</f>
        <v>23.57</v>
      </c>
      <c r="DT6" s="27">
        <f t="shared" si="11"/>
        <v>25.14</v>
      </c>
      <c r="DU6" s="27">
        <f t="shared" si="11"/>
        <v>26.58</v>
      </c>
      <c r="DV6" s="27">
        <f t="shared" si="11"/>
        <v>27.24</v>
      </c>
      <c r="DW6" s="27">
        <f t="shared" si="11"/>
        <v>28.05</v>
      </c>
      <c r="DX6" s="27">
        <f t="shared" si="11"/>
        <v>18.28</v>
      </c>
      <c r="DY6" s="27">
        <f t="shared" si="11"/>
        <v>19.61</v>
      </c>
      <c r="DZ6" s="27">
        <f t="shared" si="11"/>
        <v>20.73</v>
      </c>
      <c r="EA6" s="27">
        <f t="shared" si="11"/>
        <v>22.86</v>
      </c>
      <c r="EB6" s="27">
        <f t="shared" si="11"/>
        <v>24.31</v>
      </c>
      <c r="EC6" s="25" t="str">
        <f>IF(EC7="","",IF(EC7="-","【-】","【"&amp;SUBSTITUTE(TEXT(EC7,"#,##0.00"),"-","△")&amp;"】"))</f>
        <v>【26.78】</v>
      </c>
      <c r="ED6" s="27">
        <f t="shared" ref="ED6:EM6" si="12">IF(ED7="",NA(),ED7)</f>
        <v>0.92</v>
      </c>
      <c r="EE6" s="27">
        <f t="shared" si="12"/>
        <v>1.04</v>
      </c>
      <c r="EF6" s="27">
        <f t="shared" si="12"/>
        <v>0.49</v>
      </c>
      <c r="EG6" s="27">
        <f t="shared" si="12"/>
        <v>0.86</v>
      </c>
      <c r="EH6" s="27">
        <f t="shared" si="12"/>
        <v>0.47</v>
      </c>
      <c r="EI6" s="27">
        <f t="shared" si="12"/>
        <v>0.53</v>
      </c>
      <c r="EJ6" s="27">
        <f t="shared" si="12"/>
        <v>0.48</v>
      </c>
      <c r="EK6" s="27">
        <f t="shared" si="12"/>
        <v>0.5</v>
      </c>
      <c r="EL6" s="27">
        <f t="shared" si="12"/>
        <v>0.41</v>
      </c>
      <c r="EM6" s="27">
        <f t="shared" si="12"/>
        <v>0.41</v>
      </c>
      <c r="EN6" s="25" t="str">
        <f>IF(EN7="","",IF(EN7="-","【-】","【"&amp;SUBSTITUTE(TEXT(EN7,"#,##0.00"),"-","△")&amp;"】"))</f>
        <v>【0.59】</v>
      </c>
    </row>
    <row r="7" spans="1:144" s="14" customFormat="1" x14ac:dyDescent="0.2">
      <c r="A7" s="15"/>
      <c r="B7" s="21">
        <v>2024</v>
      </c>
      <c r="C7" s="21">
        <v>263222</v>
      </c>
      <c r="D7" s="21">
        <v>46</v>
      </c>
      <c r="E7" s="21">
        <v>1</v>
      </c>
      <c r="F7" s="21">
        <v>0</v>
      </c>
      <c r="G7" s="21">
        <v>1</v>
      </c>
      <c r="H7" s="21" t="s">
        <v>95</v>
      </c>
      <c r="I7" s="21" t="s">
        <v>96</v>
      </c>
      <c r="J7" s="21" t="s">
        <v>97</v>
      </c>
      <c r="K7" s="21" t="s">
        <v>98</v>
      </c>
      <c r="L7" s="21" t="s">
        <v>99</v>
      </c>
      <c r="M7" s="21" t="s">
        <v>0</v>
      </c>
      <c r="N7" s="26" t="s">
        <v>100</v>
      </c>
      <c r="O7" s="26">
        <v>75.58</v>
      </c>
      <c r="P7" s="26">
        <v>99.93</v>
      </c>
      <c r="Q7" s="26">
        <v>3135</v>
      </c>
      <c r="R7" s="26">
        <v>15231</v>
      </c>
      <c r="S7" s="26">
        <v>13.86</v>
      </c>
      <c r="T7" s="26">
        <v>1098.92</v>
      </c>
      <c r="U7" s="26">
        <v>15145</v>
      </c>
      <c r="V7" s="26">
        <v>13.77</v>
      </c>
      <c r="W7" s="26">
        <v>1099.8499999999999</v>
      </c>
      <c r="X7" s="26">
        <v>104.32</v>
      </c>
      <c r="Y7" s="26">
        <v>100.12</v>
      </c>
      <c r="Z7" s="26">
        <v>91.36</v>
      </c>
      <c r="AA7" s="26">
        <v>91.09</v>
      </c>
      <c r="AB7" s="26">
        <v>91.42</v>
      </c>
      <c r="AC7" s="26">
        <v>108.35</v>
      </c>
      <c r="AD7" s="26">
        <v>108.84</v>
      </c>
      <c r="AE7" s="26">
        <v>105.92</v>
      </c>
      <c r="AF7" s="26">
        <v>106.01</v>
      </c>
      <c r="AG7" s="26">
        <v>103.74</v>
      </c>
      <c r="AH7" s="26">
        <v>107.26</v>
      </c>
      <c r="AI7" s="26">
        <v>1.03</v>
      </c>
      <c r="AJ7" s="26">
        <v>0.87</v>
      </c>
      <c r="AK7" s="26">
        <v>13.11</v>
      </c>
      <c r="AL7" s="26">
        <v>23.49</v>
      </c>
      <c r="AM7" s="26">
        <v>33.049999999999997</v>
      </c>
      <c r="AN7" s="26">
        <v>3.98</v>
      </c>
      <c r="AO7" s="26">
        <v>6.02</v>
      </c>
      <c r="AP7" s="26">
        <v>7.78</v>
      </c>
      <c r="AQ7" s="26">
        <v>9.59</v>
      </c>
      <c r="AR7" s="26">
        <v>11.55</v>
      </c>
      <c r="AS7" s="26">
        <v>1.61</v>
      </c>
      <c r="AT7" s="26">
        <v>259.58</v>
      </c>
      <c r="AU7" s="26">
        <v>282.2</v>
      </c>
      <c r="AV7" s="26">
        <v>263.3</v>
      </c>
      <c r="AW7" s="26">
        <v>304.67</v>
      </c>
      <c r="AX7" s="26">
        <v>263.35000000000002</v>
      </c>
      <c r="AY7" s="26">
        <v>367.55</v>
      </c>
      <c r="AZ7" s="26">
        <v>378.56</v>
      </c>
      <c r="BA7" s="26">
        <v>364.46</v>
      </c>
      <c r="BB7" s="26">
        <v>338.89</v>
      </c>
      <c r="BC7" s="26">
        <v>352.34</v>
      </c>
      <c r="BD7" s="26">
        <v>239.69</v>
      </c>
      <c r="BE7" s="26">
        <v>200.91</v>
      </c>
      <c r="BF7" s="26">
        <v>202.88</v>
      </c>
      <c r="BG7" s="26">
        <v>223.86</v>
      </c>
      <c r="BH7" s="26">
        <v>209.2</v>
      </c>
      <c r="BI7" s="26">
        <v>215.87</v>
      </c>
      <c r="BJ7" s="26">
        <v>418.68</v>
      </c>
      <c r="BK7" s="26">
        <v>395.68</v>
      </c>
      <c r="BL7" s="26">
        <v>403.72</v>
      </c>
      <c r="BM7" s="26">
        <v>400.21</v>
      </c>
      <c r="BN7" s="26">
        <v>391.13</v>
      </c>
      <c r="BO7" s="26">
        <v>264.86</v>
      </c>
      <c r="BP7" s="26">
        <v>86.69</v>
      </c>
      <c r="BQ7" s="26">
        <v>81.69</v>
      </c>
      <c r="BR7" s="26">
        <v>70.23</v>
      </c>
      <c r="BS7" s="26">
        <v>76.95</v>
      </c>
      <c r="BT7" s="26">
        <v>81.14</v>
      </c>
      <c r="BU7" s="26">
        <v>94.78</v>
      </c>
      <c r="BV7" s="26">
        <v>97.59</v>
      </c>
      <c r="BW7" s="26">
        <v>92.17</v>
      </c>
      <c r="BX7" s="26">
        <v>92.83</v>
      </c>
      <c r="BY7" s="26">
        <v>92.16</v>
      </c>
      <c r="BZ7" s="26">
        <v>97.59</v>
      </c>
      <c r="CA7" s="26">
        <v>190.6</v>
      </c>
      <c r="CB7" s="26">
        <v>203.12</v>
      </c>
      <c r="CC7" s="26">
        <v>223.9</v>
      </c>
      <c r="CD7" s="26">
        <v>226.69</v>
      </c>
      <c r="CE7" s="26">
        <v>226.88</v>
      </c>
      <c r="CF7" s="26">
        <v>181.3</v>
      </c>
      <c r="CG7" s="26">
        <v>181.71</v>
      </c>
      <c r="CH7" s="26">
        <v>188.51</v>
      </c>
      <c r="CI7" s="26">
        <v>189.43</v>
      </c>
      <c r="CJ7" s="26">
        <v>196.75</v>
      </c>
      <c r="CK7" s="26">
        <v>181.66</v>
      </c>
      <c r="CL7" s="26">
        <v>40.69</v>
      </c>
      <c r="CM7" s="26">
        <v>40.450000000000003</v>
      </c>
      <c r="CN7" s="26">
        <v>39.56</v>
      </c>
      <c r="CO7" s="26">
        <v>45.3</v>
      </c>
      <c r="CP7" s="26">
        <v>45.82</v>
      </c>
      <c r="CQ7" s="26">
        <v>55.89</v>
      </c>
      <c r="CR7" s="26">
        <v>55.72</v>
      </c>
      <c r="CS7" s="26">
        <v>55.31</v>
      </c>
      <c r="CT7" s="26">
        <v>55.14</v>
      </c>
      <c r="CU7" s="26">
        <v>54.99</v>
      </c>
      <c r="CV7" s="26">
        <v>60.21</v>
      </c>
      <c r="CW7" s="26">
        <v>99.03</v>
      </c>
      <c r="CX7" s="26">
        <v>99.13</v>
      </c>
      <c r="CY7" s="26">
        <v>98.73</v>
      </c>
      <c r="CZ7" s="26">
        <v>98.24</v>
      </c>
      <c r="DA7" s="26">
        <v>96.12</v>
      </c>
      <c r="DB7" s="26">
        <v>81.27</v>
      </c>
      <c r="DC7" s="26">
        <v>81.260000000000005</v>
      </c>
      <c r="DD7" s="26">
        <v>80.36</v>
      </c>
      <c r="DE7" s="26">
        <v>80.13</v>
      </c>
      <c r="DF7" s="26">
        <v>79.34</v>
      </c>
      <c r="DG7" s="26">
        <v>89.21</v>
      </c>
      <c r="DH7" s="26">
        <v>45.95</v>
      </c>
      <c r="DI7" s="26">
        <v>46.9</v>
      </c>
      <c r="DJ7" s="26">
        <v>47.94</v>
      </c>
      <c r="DK7" s="26">
        <v>49.36</v>
      </c>
      <c r="DL7" s="26">
        <v>50.27</v>
      </c>
      <c r="DM7" s="26">
        <v>50.63</v>
      </c>
      <c r="DN7" s="26">
        <v>51.29</v>
      </c>
      <c r="DO7" s="26">
        <v>52.2</v>
      </c>
      <c r="DP7" s="26">
        <v>52.7</v>
      </c>
      <c r="DQ7" s="26">
        <v>53.48</v>
      </c>
      <c r="DR7" s="26">
        <v>52.41</v>
      </c>
      <c r="DS7" s="26">
        <v>23.57</v>
      </c>
      <c r="DT7" s="26">
        <v>25.14</v>
      </c>
      <c r="DU7" s="26">
        <v>26.58</v>
      </c>
      <c r="DV7" s="26">
        <v>27.24</v>
      </c>
      <c r="DW7" s="26">
        <v>28.05</v>
      </c>
      <c r="DX7" s="26">
        <v>18.28</v>
      </c>
      <c r="DY7" s="26">
        <v>19.61</v>
      </c>
      <c r="DZ7" s="26">
        <v>20.73</v>
      </c>
      <c r="EA7" s="26">
        <v>22.86</v>
      </c>
      <c r="EB7" s="26">
        <v>24.31</v>
      </c>
      <c r="EC7" s="26">
        <v>26.78</v>
      </c>
      <c r="ED7" s="26">
        <v>0.92</v>
      </c>
      <c r="EE7" s="26">
        <v>1.04</v>
      </c>
      <c r="EF7" s="26">
        <v>0.49</v>
      </c>
      <c r="EG7" s="26">
        <v>0.86</v>
      </c>
      <c r="EH7" s="26">
        <v>0.47</v>
      </c>
      <c r="EI7" s="26">
        <v>0.53</v>
      </c>
      <c r="EJ7" s="26">
        <v>0.48</v>
      </c>
      <c r="EK7" s="26">
        <v>0.5</v>
      </c>
      <c r="EL7" s="26">
        <v>0.41</v>
      </c>
      <c r="EM7" s="26">
        <v>0.41</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101</v>
      </c>
      <c r="C9" s="16" t="s">
        <v>102</v>
      </c>
      <c r="D9" s="16" t="s">
        <v>103</v>
      </c>
      <c r="E9" s="16" t="s">
        <v>104</v>
      </c>
      <c r="F9" s="16" t="s">
        <v>105</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52</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106</v>
      </c>
    </row>
    <row r="12" spans="1:144" x14ac:dyDescent="0.2">
      <c r="B12">
        <v>1</v>
      </c>
      <c r="C12">
        <v>1</v>
      </c>
      <c r="D12">
        <v>1</v>
      </c>
      <c r="E12">
        <v>1</v>
      </c>
      <c r="F12">
        <v>1</v>
      </c>
      <c r="G12" t="s">
        <v>107</v>
      </c>
    </row>
    <row r="13" spans="1:144" x14ac:dyDescent="0.2">
      <c r="B13" t="s">
        <v>94</v>
      </c>
      <c r="C13" t="s">
        <v>94</v>
      </c>
      <c r="D13" t="s">
        <v>94</v>
      </c>
      <c r="E13" t="s">
        <v>94</v>
      </c>
      <c r="F13" t="s">
        <v>94</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安田　怜奈</cp:lastModifiedBy>
  <dcterms:created xsi:type="dcterms:W3CDTF">2025-12-12T09:19:25Z</dcterms:created>
  <dcterms:modified xsi:type="dcterms:W3CDTF">2026-02-16T00:08:01Z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2026-02-12T02:56:30Z</vt:filetime>
  </property>
</Properties>
</file>