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Jm0026-smb5\総務部\各課専用\自治振興課\07税財政担当（地方公営企業）\経営比較分析表\令和７年度\06 HPアップ版（最終版はココに保存！）\16 大山崎町\"/>
    </mc:Choice>
  </mc:AlternateContent>
  <xr:revisionPtr revIDLastSave="0" documentId="13_ncr:1_{A3DEAB70-3FC5-4160-BCAC-29D667279344}" xr6:coauthVersionLast="47" xr6:coauthVersionMax="47" xr10:uidLastSave="{00000000-0000-0000-0000-000000000000}"/>
  <workbookProtection workbookAlgorithmName="SHA-512" workbookHashValue="HMdT1Q50xyCqN6jsL6oQJViYGDpK17FFr4N0xxhBME/3PfZ/S/1sIV9ASremUjyj9GVBCgP8L7vFNzTSui6BGA==" workbookSaltValue="9c62gYrCTdtbl6GAe58uhg==" workbookSpinCount="100000" lockStructure="1"/>
  <bookViews>
    <workbookView xWindow="-110" yWindow="-110" windowWidth="19420" windowHeight="103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85" i="4"/>
  <c r="E85" i="4"/>
  <c r="BB10" i="4"/>
  <c r="AT10" i="4"/>
  <c r="P10" i="4"/>
  <c r="AT8" i="4"/>
  <c r="W8" i="4"/>
  <c r="P8" i="4"/>
</calcChain>
</file>

<file path=xl/sharedStrings.xml><?xml version="1.0" encoding="utf-8"?>
<sst xmlns="http://schemas.openxmlformats.org/spreadsheetml/2006/main" count="299" uniqueCount="116">
  <si>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</si>
  <si>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</si>
  <si>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</si>
  <si>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</si>
  <si>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</si>
  <si>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</si>
  <si>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</si>
  <si>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</si>
  <si>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</si>
  <si>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</si>
  <si>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</si>
  <si>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</si>
  <si>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</si>
  <si>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</si>
  <si>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</si>
  <si>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</si>
  <si>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</si>
  <si>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</si>
  <si>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</si>
  <si>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</si>
  <si>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</si>
  <si>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</si>
  <si>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</si>
  <si>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</si>
  <si>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</si>
  <si>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</si>
  <si>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</si>
  <si>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</si>
  <si>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</si>
  <si>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</si>
  <si>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</si>
  <si>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</si>
  <si>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</si>
  <si>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</si>
  <si>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</si>
  <si>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</si>
  <si>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</si>
  <si>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</si>
  <si>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</si>
  <si>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</si>
  <si>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</si>
  <si>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</si>
  <si>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</si>
  <si>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</si>
  <si>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</si>
  <si>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</si>
  <si>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</si>
  <si>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</si>
  <si>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</si>
  <si>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</si>
  <si>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</si>
  <si>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</si>
  <si>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</si>
  <si>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</si>
  <si>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</si>
  <si>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</si>
  <si>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</si>
  <si>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</si>
  <si>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</si>
  <si>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</si>
  <si>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</si>
  <si>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</si>
  <si>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</si>
  <si>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</si>
  <si>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</si>
  <si>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</si>
  <si>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</si>
  <si>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</si>
  <si>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</si>
  <si>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</si>
  <si>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</si>
  <si>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</si>
  <si>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</si>
  <si>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</si>
  <si>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</si>
  <si>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</si>
  <si>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</si>
  <si>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</si>
  <si>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</si>
  <si>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</si>
  <si>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</si>
  <si>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</si>
  <si>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</si>
  <si>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</si>
  <si>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</si>
  <si>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</si>
  <si>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</si>
  <si>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</si>
  <si>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</si>
  <si>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</si>
  <si>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</si>
  <si>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</si>
  <si>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</si>
  <si>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</si>
  <si>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</si>
  <si>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</si>
  <si>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大山崎町</t>
  </si>
  <si>
    <t>法適用</t>
  </si>
  <si>
    <t>下水道事業</t>
  </si>
  <si>
    <t>公共下水道</t>
  </si>
  <si>
    <t>Cb1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</si>
  <si>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</si>
  <si>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</si>
  <si>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</si>
  <si>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</si>
  <si>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</si>
  <si>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</si>
  <si>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</si>
  <si>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</si>
  <si>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</si>
  <si>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</si>
  <si>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</si>
  <si>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</si>
  <si>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営の健全性・効率性に係る部分については、事業を取り巻く環境として、下水の排水量の減少に伴い下水道使用料が減少しており、下水道にかかる費用を賄えていないため、一般会計からの繰出で賄っているなど、経営の状況は厳しい状態である。
　以上から、「ストックマネジメント」及び「経営戦略」等の実施により、更新投資のダウンサイジング・平準化及び収益の見直しを図る。
　また、令和７年１２月に答申された大山崎町上下水道事業審議会の答申を受け、施設整備や下水道使用料のあり方についも検討を進める必要がある。</t>
    <phoneticPr fontId="4"/>
  </si>
  <si>
    <r>
      <t>　令和６年度においては、経常収支比率は100%を上回っており、費用を収益でまかなえている。一方、経費回収率は100%を下回っており、類似団体と比べても低い。これは、下水道使用料で汚水にかかる費用を賄えず、一般会計からの繰出で賄っているためである。
　流動比率については</t>
    </r>
    <r>
      <rPr>
        <sz val="11"/>
        <color rgb="FFFF0000"/>
        <rFont val="ＭＳ ゴシック"/>
        <family val="3"/>
        <charset val="128"/>
      </rPr>
      <t>、</t>
    </r>
    <r>
      <rPr>
        <sz val="11"/>
        <rFont val="ＭＳ ゴシック"/>
        <family val="3"/>
      </rPr>
      <t>類似団体の平均を超え、流動比率100%を上回っているが、</t>
    </r>
    <r>
      <rPr>
        <sz val="11"/>
        <color theme="1"/>
        <rFont val="ＭＳ ゴシック"/>
        <family val="3"/>
        <charset val="128"/>
      </rPr>
      <t>資金繰りに余裕はなく注意が必要である。
　企業債残高対事業規模比率については、比率が類似団体の平均値を大幅に上回っているため、注意が必要である。
　経営の効率性を示す、汚水処理原価・施設利用率・水洗化率については、汚水処理原価が類似団体と比べると</t>
    </r>
    <r>
      <rPr>
        <sz val="11"/>
        <rFont val="ＭＳ ゴシック"/>
        <family val="3"/>
      </rPr>
      <t>低くなっているため</t>
    </r>
    <r>
      <rPr>
        <sz val="11"/>
        <color theme="1"/>
        <rFont val="ＭＳ ゴシック"/>
        <family val="3"/>
        <charset val="128"/>
      </rPr>
      <t>、効率性が高いといえる。
　施設利用率は、本町は最終処理場を持たないため該当の数値を持たない。
　水洗化率は、本町は100%に近く類似団体の平均を超えている。
　汚水処理</t>
    </r>
    <r>
      <rPr>
        <sz val="11"/>
        <rFont val="ＭＳ ゴシック"/>
        <family val="3"/>
      </rPr>
      <t>原価が類似団体よりも低いものの、経</t>
    </r>
    <r>
      <rPr>
        <sz val="11"/>
        <color theme="1"/>
        <rFont val="ＭＳ ゴシック"/>
        <family val="3"/>
        <charset val="128"/>
      </rPr>
      <t>費回収率が低いため、使用料単価改定の検討などが必要となる。</t>
    </r>
    <rPh sb="146" eb="150">
      <t>リュウドウヒリツ</t>
    </rPh>
    <rPh sb="155" eb="157">
      <t>ウワマワ</t>
    </rPh>
    <rPh sb="168" eb="170">
      <t>ヨユウ</t>
    </rPh>
    <rPh sb="286" eb="287">
      <t>ヒク</t>
    </rPh>
    <rPh sb="383" eb="385">
      <t>ルイジ</t>
    </rPh>
    <rPh sb="385" eb="387">
      <t>ダンタイ</t>
    </rPh>
    <phoneticPr fontId="4"/>
  </si>
  <si>
    <r>
      <t>　本町の下水道は、昭和５０年以降に集中的な整備を行ったため、今後１０年で耐用年数を超える管渠等が大幅に増加することとなる。
　有形固定資産減価償却率は類似団体の平均より高く、老朽化が進んでいると考</t>
    </r>
    <r>
      <rPr>
        <sz val="11"/>
        <rFont val="ＭＳ ゴシック"/>
        <family val="3"/>
      </rPr>
      <t>えられる。また、管渠老朽化率は平均値を下回っているが、本町も昭和５０年以降に集中整備した下水道管が、耐用年数を過ぎて老朽化することが予想さ</t>
    </r>
    <r>
      <rPr>
        <sz val="11"/>
        <color theme="1"/>
        <rFont val="ＭＳ ゴシック"/>
        <family val="3"/>
        <charset val="128"/>
      </rPr>
      <t>れるので、注意が必要である。
　令和７年度以降は引き続き、老朽化の状況の向上に向けて、事業を実施する予定であり、下植野ポンプ場の改築更新工事を実施を予定し、雨水排水の整備を引き続き実施する。
　また、ストックマネジメント計画に基づき、計画的に更新・統合を行い、老朽化の改善を進める。</t>
    </r>
    <rPh sb="113" eb="116">
      <t>ヘイキンチ</t>
    </rPh>
    <rPh sb="117" eb="119">
      <t>シタマワ</t>
    </rPh>
    <rPh sb="128" eb="130">
      <t>ショウワ</t>
    </rPh>
    <rPh sb="241" eb="243">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</si>
</sst>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c:v>0.73</c:v>
                </c:pt>
              </c:numCache>
            </c:numRef>
          </c:val>
          <c:extLst>
            <c:ext xmlns:c16="http://schemas.microsoft.com/office/drawing/2014/chart" uri="{C3380CC4-5D6E-409C-BE32-E72D297353CC}">
              <c16:uniqueId val="{00000000-E3FF-4285-9617-BF1317DDA2B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0.18</c:v>
                </c:pt>
                <c:pt idx="4">
                  <c:v>0.16</c:v>
                </c:pt>
              </c:numCache>
            </c:numRef>
          </c:val>
          <c:smooth val="0"/>
          <c:extLst>
            <c:ext xmlns:c16="http://schemas.microsoft.com/office/drawing/2014/chart" uri="{C3380CC4-5D6E-409C-BE32-E72D297353CC}">
              <c16:uniqueId val="{00000001-E3FF-4285-9617-BF1317DDA2B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D1F-44AC-8318-9D95BF36C50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59.45</c:v>
                </c:pt>
                <c:pt idx="4">
                  <c:v>60.92</c:v>
                </c:pt>
              </c:numCache>
            </c:numRef>
          </c:val>
          <c:smooth val="0"/>
          <c:extLst>
            <c:ext xmlns:c16="http://schemas.microsoft.com/office/drawing/2014/chart" uri="{C3380CC4-5D6E-409C-BE32-E72D297353CC}">
              <c16:uniqueId val="{00000001-6D1F-44AC-8318-9D95BF36C50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99.55</c:v>
                </c:pt>
                <c:pt idx="4">
                  <c:v>99.79</c:v>
                </c:pt>
              </c:numCache>
            </c:numRef>
          </c:val>
          <c:extLst>
            <c:ext xmlns:c16="http://schemas.microsoft.com/office/drawing/2014/chart" uri="{C3380CC4-5D6E-409C-BE32-E72D297353CC}">
              <c16:uniqueId val="{00000000-D0E5-4651-BDA6-82AF75692B5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91.93</c:v>
                </c:pt>
                <c:pt idx="4">
                  <c:v>92.33</c:v>
                </c:pt>
              </c:numCache>
            </c:numRef>
          </c:val>
          <c:smooth val="0"/>
          <c:extLst>
            <c:ext xmlns:c16="http://schemas.microsoft.com/office/drawing/2014/chart" uri="{C3380CC4-5D6E-409C-BE32-E72D297353CC}">
              <c16:uniqueId val="{00000001-D0E5-4651-BDA6-82AF75692B5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107.45</c:v>
                </c:pt>
                <c:pt idx="4">
                  <c:v>108.26</c:v>
                </c:pt>
              </c:numCache>
            </c:numRef>
          </c:val>
          <c:extLst>
            <c:ext xmlns:c16="http://schemas.microsoft.com/office/drawing/2014/chart" uri="{C3380CC4-5D6E-409C-BE32-E72D297353CC}">
              <c16:uniqueId val="{00000000-9AAB-410E-A402-30CB8AF17EB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104.17</c:v>
                </c:pt>
                <c:pt idx="4">
                  <c:v>103.27</c:v>
                </c:pt>
              </c:numCache>
            </c:numRef>
          </c:val>
          <c:smooth val="0"/>
          <c:extLst>
            <c:ext xmlns:c16="http://schemas.microsoft.com/office/drawing/2014/chart" uri="{C3380CC4-5D6E-409C-BE32-E72D297353CC}">
              <c16:uniqueId val="{00000001-9AAB-410E-A402-30CB8AF17EB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53.61</c:v>
                </c:pt>
                <c:pt idx="4">
                  <c:v>55.16</c:v>
                </c:pt>
              </c:numCache>
            </c:numRef>
          </c:val>
          <c:extLst>
            <c:ext xmlns:c16="http://schemas.microsoft.com/office/drawing/2014/chart" uri="{C3380CC4-5D6E-409C-BE32-E72D297353CC}">
              <c16:uniqueId val="{00000000-29A1-4EAA-A1C2-EF0BB360596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25.32</c:v>
                </c:pt>
                <c:pt idx="4">
                  <c:v>25.69</c:v>
                </c:pt>
              </c:numCache>
            </c:numRef>
          </c:val>
          <c:smooth val="0"/>
          <c:extLst>
            <c:ext xmlns:c16="http://schemas.microsoft.com/office/drawing/2014/chart" uri="{C3380CC4-5D6E-409C-BE32-E72D297353CC}">
              <c16:uniqueId val="{00000001-29A1-4EAA-A1C2-EF0BB360596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1.94</c:v>
                </c:pt>
                <c:pt idx="4">
                  <c:v>1.9</c:v>
                </c:pt>
              </c:numCache>
            </c:numRef>
          </c:val>
          <c:extLst>
            <c:ext xmlns:c16="http://schemas.microsoft.com/office/drawing/2014/chart" uri="{C3380CC4-5D6E-409C-BE32-E72D297353CC}">
              <c16:uniqueId val="{00000000-5CA7-418C-9FD8-BF01BCFC429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0.91</c:v>
                </c:pt>
                <c:pt idx="4">
                  <c:v>2.9</c:v>
                </c:pt>
              </c:numCache>
            </c:numRef>
          </c:val>
          <c:smooth val="0"/>
          <c:extLst>
            <c:ext xmlns:c16="http://schemas.microsoft.com/office/drawing/2014/chart" uri="{C3380CC4-5D6E-409C-BE32-E72D297353CC}">
              <c16:uniqueId val="{00000001-5CA7-418C-9FD8-BF01BCFC429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A56C-4F1F-B2E7-F301189D6E3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20.04</c:v>
                </c:pt>
                <c:pt idx="4">
                  <c:v>20.28</c:v>
                </c:pt>
              </c:numCache>
            </c:numRef>
          </c:val>
          <c:smooth val="0"/>
          <c:extLst>
            <c:ext xmlns:c16="http://schemas.microsoft.com/office/drawing/2014/chart" uri="{C3380CC4-5D6E-409C-BE32-E72D297353CC}">
              <c16:uniqueId val="{00000001-A56C-4F1F-B2E7-F301189D6E3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97.44</c:v>
                </c:pt>
                <c:pt idx="4">
                  <c:v>117.69</c:v>
                </c:pt>
              </c:numCache>
            </c:numRef>
          </c:val>
          <c:extLst>
            <c:ext xmlns:c16="http://schemas.microsoft.com/office/drawing/2014/chart" uri="{C3380CC4-5D6E-409C-BE32-E72D297353CC}">
              <c16:uniqueId val="{00000000-FA08-45F6-A503-D7347274745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69.150000000000006</c:v>
                </c:pt>
                <c:pt idx="4">
                  <c:v>74.84</c:v>
                </c:pt>
              </c:numCache>
            </c:numRef>
          </c:val>
          <c:smooth val="0"/>
          <c:extLst>
            <c:ext xmlns:c16="http://schemas.microsoft.com/office/drawing/2014/chart" uri="{C3380CC4-5D6E-409C-BE32-E72D297353CC}">
              <c16:uniqueId val="{00000001-FA08-45F6-A503-D7347274745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1250.3800000000001</c:v>
                </c:pt>
                <c:pt idx="4">
                  <c:v>1070.93</c:v>
                </c:pt>
              </c:numCache>
            </c:numRef>
          </c:val>
          <c:extLst>
            <c:ext xmlns:c16="http://schemas.microsoft.com/office/drawing/2014/chart" uri="{C3380CC4-5D6E-409C-BE32-E72D297353CC}">
              <c16:uniqueId val="{00000000-C4ED-4FAE-892C-27F7EF24420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793.41</c:v>
                </c:pt>
                <c:pt idx="4">
                  <c:v>693.82</c:v>
                </c:pt>
              </c:numCache>
            </c:numRef>
          </c:val>
          <c:smooth val="0"/>
          <c:extLst>
            <c:ext xmlns:c16="http://schemas.microsoft.com/office/drawing/2014/chart" uri="{C3380CC4-5D6E-409C-BE32-E72D297353CC}">
              <c16:uniqueId val="{00000001-C4ED-4FAE-892C-27F7EF24420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75.77</c:v>
                </c:pt>
                <c:pt idx="4">
                  <c:v>78.02</c:v>
                </c:pt>
              </c:numCache>
            </c:numRef>
          </c:val>
          <c:extLst>
            <c:ext xmlns:c16="http://schemas.microsoft.com/office/drawing/2014/chart" uri="{C3380CC4-5D6E-409C-BE32-E72D297353CC}">
              <c16:uniqueId val="{00000000-BE51-40A3-9457-71E0D94B738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84.86</c:v>
                </c:pt>
                <c:pt idx="4">
                  <c:v>85.44</c:v>
                </c:pt>
              </c:numCache>
            </c:numRef>
          </c:val>
          <c:smooth val="0"/>
          <c:extLst>
            <c:ext xmlns:c16="http://schemas.microsoft.com/office/drawing/2014/chart" uri="{C3380CC4-5D6E-409C-BE32-E72D297353CC}">
              <c16:uniqueId val="{00000001-BE51-40A3-9457-71E0D94B738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125.16</c:v>
                </c:pt>
                <c:pt idx="4">
                  <c:v>131.4</c:v>
                </c:pt>
              </c:numCache>
            </c:numRef>
          </c:val>
          <c:extLst>
            <c:ext xmlns:c16="http://schemas.microsoft.com/office/drawing/2014/chart" uri="{C3380CC4-5D6E-409C-BE32-E72D297353CC}">
              <c16:uniqueId val="{00000000-BACC-469C-BFA3-BFC36064528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147.69</c:v>
                </c:pt>
                <c:pt idx="4">
                  <c:v>151.87</c:v>
                </c:pt>
              </c:numCache>
            </c:numRef>
          </c:val>
          <c:smooth val="0"/>
          <c:extLst>
            <c:ext xmlns:c16="http://schemas.microsoft.com/office/drawing/2014/chart" uri="{C3380CC4-5D6E-409C-BE32-E72D297353CC}">
              <c16:uniqueId val="{00000001-BACC-469C-BFA3-BFC36064528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F1" zoomScaleNormal="100" workbookViewId="0">
      <selection activeCell="AZ59" sqref="AZ59"/>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京都府　大山崎町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Cb1</v>
      </c>
      <c r="X8" s="64"/>
      <c r="Y8" s="64"/>
      <c r="Z8" s="64"/>
      <c r="AA8" s="64"/>
      <c r="AB8" s="64"/>
      <c r="AC8" s="64"/>
      <c r="AD8" s="65" t="str">
        <f>データ!$M$6</f>
        <v>非設置</v>
      </c>
      <c r="AE8" s="65"/>
      <c r="AF8" s="65"/>
      <c r="AG8" s="65"/>
      <c r="AH8" s="65"/>
      <c r="AI8" s="65"/>
      <c r="AJ8" s="65"/>
      <c r="AK8" s="3"/>
      <c r="AL8" s="44">
        <f>データ!S6</f>
        <v>16633</v>
      </c>
      <c r="AM8" s="44"/>
      <c r="AN8" s="44"/>
      <c r="AO8" s="44"/>
      <c r="AP8" s="44"/>
      <c r="AQ8" s="44"/>
      <c r="AR8" s="44"/>
      <c r="AS8" s="44"/>
      <c r="AT8" s="45">
        <f>データ!T6</f>
        <v>5.97</v>
      </c>
      <c r="AU8" s="45"/>
      <c r="AV8" s="45"/>
      <c r="AW8" s="45"/>
      <c r="AX8" s="45"/>
      <c r="AY8" s="45"/>
      <c r="AZ8" s="45"/>
      <c r="BA8" s="45"/>
      <c r="BB8" s="45">
        <f>データ!U6</f>
        <v>2786.1</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64.44</v>
      </c>
      <c r="J10" s="45"/>
      <c r="K10" s="45"/>
      <c r="L10" s="45"/>
      <c r="M10" s="45"/>
      <c r="N10" s="45"/>
      <c r="O10" s="45"/>
      <c r="P10" s="45">
        <f>データ!P6</f>
        <v>99.96</v>
      </c>
      <c r="Q10" s="45"/>
      <c r="R10" s="45"/>
      <c r="S10" s="45"/>
      <c r="T10" s="45"/>
      <c r="U10" s="45"/>
      <c r="V10" s="45"/>
      <c r="W10" s="45">
        <f>データ!Q6</f>
        <v>84.2</v>
      </c>
      <c r="X10" s="45"/>
      <c r="Y10" s="45"/>
      <c r="Z10" s="45"/>
      <c r="AA10" s="45"/>
      <c r="AB10" s="45"/>
      <c r="AC10" s="45"/>
      <c r="AD10" s="44">
        <f>データ!R6</f>
        <v>1540</v>
      </c>
      <c r="AE10" s="44"/>
      <c r="AF10" s="44"/>
      <c r="AG10" s="44"/>
      <c r="AH10" s="44"/>
      <c r="AI10" s="44"/>
      <c r="AJ10" s="44"/>
      <c r="AK10" s="2"/>
      <c r="AL10" s="44">
        <f>データ!V6</f>
        <v>16521</v>
      </c>
      <c r="AM10" s="44"/>
      <c r="AN10" s="44"/>
      <c r="AO10" s="44"/>
      <c r="AP10" s="44"/>
      <c r="AQ10" s="44"/>
      <c r="AR10" s="44"/>
      <c r="AS10" s="44"/>
      <c r="AT10" s="45">
        <f>データ!W6</f>
        <v>2.88</v>
      </c>
      <c r="AU10" s="45"/>
      <c r="AV10" s="45"/>
      <c r="AW10" s="45"/>
      <c r="AX10" s="45"/>
      <c r="AY10" s="45"/>
      <c r="AZ10" s="45"/>
      <c r="BA10" s="45"/>
      <c r="BB10" s="45">
        <f>データ!X6</f>
        <v>5736.46</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vHlrVSNLvujbENqLDQJr6jtyTjoEtMRNS0KYPoqM7fuSpRrXCeOGdz7NMYZ9wP88pJYJMzImWju1qXMvZp+cQw==" saltValue="1eqUvTWE2dHCxrgnA5dL6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263036</v>
      </c>
      <c r="D6" s="19">
        <f t="shared" si="3"/>
        <v>46</v>
      </c>
      <c r="E6" s="19">
        <f t="shared" si="3"/>
        <v>17</v>
      </c>
      <c r="F6" s="19">
        <f t="shared" si="3"/>
        <v>1</v>
      </c>
      <c r="G6" s="19">
        <f t="shared" si="3"/>
        <v>0</v>
      </c>
      <c r="H6" s="19" t="str">
        <f t="shared" si="3"/>
        <v>京都府　大山崎町</v>
      </c>
      <c r="I6" s="19" t="str">
        <f t="shared" si="3"/>
        <v>法適用</v>
      </c>
      <c r="J6" s="19" t="str">
        <f t="shared" si="3"/>
        <v>下水道事業</v>
      </c>
      <c r="K6" s="19" t="str">
        <f t="shared" si="3"/>
        <v>公共下水道</v>
      </c>
      <c r="L6" s="19" t="str">
        <f t="shared" si="3"/>
        <v>Cb1</v>
      </c>
      <c r="M6" s="19" t="str">
        <f t="shared" si="3"/>
        <v>非設置</v>
      </c>
      <c r="N6" s="20" t="str">
        <f t="shared" si="3"/>
        <v>-</v>
      </c>
      <c r="O6" s="20">
        <f t="shared" si="3"/>
        <v>64.44</v>
      </c>
      <c r="P6" s="20">
        <f t="shared" si="3"/>
        <v>99.96</v>
      </c>
      <c r="Q6" s="20">
        <f t="shared" si="3"/>
        <v>84.2</v>
      </c>
      <c r="R6" s="20">
        <f t="shared" si="3"/>
        <v>1540</v>
      </c>
      <c r="S6" s="20">
        <f t="shared" si="3"/>
        <v>16633</v>
      </c>
      <c r="T6" s="20">
        <f t="shared" si="3"/>
        <v>5.97</v>
      </c>
      <c r="U6" s="20">
        <f t="shared" si="3"/>
        <v>2786.1</v>
      </c>
      <c r="V6" s="20">
        <f t="shared" si="3"/>
        <v>16521</v>
      </c>
      <c r="W6" s="20">
        <f t="shared" si="3"/>
        <v>2.88</v>
      </c>
      <c r="X6" s="20">
        <f t="shared" si="3"/>
        <v>5736.46</v>
      </c>
      <c r="Y6" s="21" t="str">
        <f>IF(Y7="",NA(),Y7)</f>
        <v>-</v>
      </c>
      <c r="Z6" s="21" t="str">
        <f t="shared" ref="Z6:AH6" si="4">IF(Z7="",NA(),Z7)</f>
        <v>-</v>
      </c>
      <c r="AA6" s="21" t="str">
        <f t="shared" si="4"/>
        <v>-</v>
      </c>
      <c r="AB6" s="21">
        <f t="shared" si="4"/>
        <v>107.45</v>
      </c>
      <c r="AC6" s="21">
        <f t="shared" si="4"/>
        <v>108.26</v>
      </c>
      <c r="AD6" s="21" t="str">
        <f t="shared" si="4"/>
        <v>-</v>
      </c>
      <c r="AE6" s="21" t="str">
        <f t="shared" si="4"/>
        <v>-</v>
      </c>
      <c r="AF6" s="21" t="str">
        <f t="shared" si="4"/>
        <v>-</v>
      </c>
      <c r="AG6" s="21">
        <f t="shared" si="4"/>
        <v>104.17</v>
      </c>
      <c r="AH6" s="21">
        <f t="shared" si="4"/>
        <v>103.27</v>
      </c>
      <c r="AI6" s="20" t="str">
        <f>IF(AI7="","",IF(AI7="-","【-】","【"&amp;SUBSTITUTE(TEXT(AI7,"#,##0.00"),"-","△")&amp;"】"))</f>
        <v>【105.36】</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20.04</v>
      </c>
      <c r="AS6" s="21">
        <f t="shared" si="5"/>
        <v>20.28</v>
      </c>
      <c r="AT6" s="20" t="str">
        <f>IF(AT7="","",IF(AT7="-","【-】","【"&amp;SUBSTITUTE(TEXT(AT7,"#,##0.00"),"-","△")&amp;"】"))</f>
        <v>【3.12】</v>
      </c>
      <c r="AU6" s="21" t="str">
        <f>IF(AU7="",NA(),AU7)</f>
        <v>-</v>
      </c>
      <c r="AV6" s="21" t="str">
        <f t="shared" ref="AV6:BD6" si="6">IF(AV7="",NA(),AV7)</f>
        <v>-</v>
      </c>
      <c r="AW6" s="21" t="str">
        <f t="shared" si="6"/>
        <v>-</v>
      </c>
      <c r="AX6" s="21">
        <f t="shared" si="6"/>
        <v>97.44</v>
      </c>
      <c r="AY6" s="21">
        <f t="shared" si="6"/>
        <v>117.69</v>
      </c>
      <c r="AZ6" s="21" t="str">
        <f t="shared" si="6"/>
        <v>-</v>
      </c>
      <c r="BA6" s="21" t="str">
        <f t="shared" si="6"/>
        <v>-</v>
      </c>
      <c r="BB6" s="21" t="str">
        <f t="shared" si="6"/>
        <v>-</v>
      </c>
      <c r="BC6" s="21">
        <f t="shared" si="6"/>
        <v>69.150000000000006</v>
      </c>
      <c r="BD6" s="21">
        <f t="shared" si="6"/>
        <v>74.84</v>
      </c>
      <c r="BE6" s="20" t="str">
        <f>IF(BE7="","",IF(BE7="-","【-】","【"&amp;SUBSTITUTE(TEXT(BE7,"#,##0.00"),"-","△")&amp;"】"))</f>
        <v>【82.75】</v>
      </c>
      <c r="BF6" s="21" t="str">
        <f>IF(BF7="",NA(),BF7)</f>
        <v>-</v>
      </c>
      <c r="BG6" s="21" t="str">
        <f t="shared" ref="BG6:BO6" si="7">IF(BG7="",NA(),BG7)</f>
        <v>-</v>
      </c>
      <c r="BH6" s="21" t="str">
        <f t="shared" si="7"/>
        <v>-</v>
      </c>
      <c r="BI6" s="21">
        <f t="shared" si="7"/>
        <v>1250.3800000000001</v>
      </c>
      <c r="BJ6" s="21">
        <f t="shared" si="7"/>
        <v>1070.93</v>
      </c>
      <c r="BK6" s="21" t="str">
        <f t="shared" si="7"/>
        <v>-</v>
      </c>
      <c r="BL6" s="21" t="str">
        <f t="shared" si="7"/>
        <v>-</v>
      </c>
      <c r="BM6" s="21" t="str">
        <f t="shared" si="7"/>
        <v>-</v>
      </c>
      <c r="BN6" s="21">
        <f t="shared" si="7"/>
        <v>793.41</v>
      </c>
      <c r="BO6" s="21">
        <f t="shared" si="7"/>
        <v>693.82</v>
      </c>
      <c r="BP6" s="20" t="str">
        <f>IF(BP7="","",IF(BP7="-","【-】","【"&amp;SUBSTITUTE(TEXT(BP7,"#,##0.00"),"-","△")&amp;"】"))</f>
        <v>【602.56】</v>
      </c>
      <c r="BQ6" s="21" t="str">
        <f>IF(BQ7="",NA(),BQ7)</f>
        <v>-</v>
      </c>
      <c r="BR6" s="21" t="str">
        <f t="shared" ref="BR6:BZ6" si="8">IF(BR7="",NA(),BR7)</f>
        <v>-</v>
      </c>
      <c r="BS6" s="21" t="str">
        <f t="shared" si="8"/>
        <v>-</v>
      </c>
      <c r="BT6" s="21">
        <f t="shared" si="8"/>
        <v>75.77</v>
      </c>
      <c r="BU6" s="21">
        <f t="shared" si="8"/>
        <v>78.02</v>
      </c>
      <c r="BV6" s="21" t="str">
        <f t="shared" si="8"/>
        <v>-</v>
      </c>
      <c r="BW6" s="21" t="str">
        <f t="shared" si="8"/>
        <v>-</v>
      </c>
      <c r="BX6" s="21" t="str">
        <f t="shared" si="8"/>
        <v>-</v>
      </c>
      <c r="BY6" s="21">
        <f t="shared" si="8"/>
        <v>84.86</v>
      </c>
      <c r="BZ6" s="21">
        <f t="shared" si="8"/>
        <v>85.44</v>
      </c>
      <c r="CA6" s="20" t="str">
        <f>IF(CA7="","",IF(CA7="-","【-】","【"&amp;SUBSTITUTE(TEXT(CA7,"#,##0.00"),"-","△")&amp;"】"))</f>
        <v>【97.94】</v>
      </c>
      <c r="CB6" s="21" t="str">
        <f>IF(CB7="",NA(),CB7)</f>
        <v>-</v>
      </c>
      <c r="CC6" s="21" t="str">
        <f t="shared" ref="CC6:CK6" si="9">IF(CC7="",NA(),CC7)</f>
        <v>-</v>
      </c>
      <c r="CD6" s="21" t="str">
        <f t="shared" si="9"/>
        <v>-</v>
      </c>
      <c r="CE6" s="21">
        <f t="shared" si="9"/>
        <v>125.16</v>
      </c>
      <c r="CF6" s="21">
        <f t="shared" si="9"/>
        <v>131.4</v>
      </c>
      <c r="CG6" s="21" t="str">
        <f t="shared" si="9"/>
        <v>-</v>
      </c>
      <c r="CH6" s="21" t="str">
        <f t="shared" si="9"/>
        <v>-</v>
      </c>
      <c r="CI6" s="21" t="str">
        <f t="shared" si="9"/>
        <v>-</v>
      </c>
      <c r="CJ6" s="21">
        <f t="shared" si="9"/>
        <v>147.69</v>
      </c>
      <c r="CK6" s="21">
        <f t="shared" si="9"/>
        <v>151.87</v>
      </c>
      <c r="CL6" s="20" t="str">
        <f>IF(CL7="","",IF(CL7="-","【-】","【"&amp;SUBSTITUTE(TEXT(CL7,"#,##0.00"),"-","△")&amp;"】"))</f>
        <v>【140.98】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f t="shared" si="10"/>
        <v>59.45</v>
      </c>
      <c r="CV6" s="21">
        <f t="shared" si="10"/>
        <v>60.92</v>
      </c>
      <c r="CW6" s="20" t="str">
        <f>IF(CW7="","",IF(CW7="-","【-】","【"&amp;SUBSTITUTE(TEXT(CW7,"#,##0.00"),"-","△")&amp;"】"))</f>
        <v>【60.13】</v>
      </c>
      <c r="CX6" s="21" t="str">
        <f>IF(CX7="",NA(),CX7)</f>
        <v>-</v>
      </c>
      <c r="CY6" s="21" t="str">
        <f t="shared" ref="CY6:DG6" si="11">IF(CY7="",NA(),CY7)</f>
        <v>-</v>
      </c>
      <c r="CZ6" s="21" t="str">
        <f t="shared" si="11"/>
        <v>-</v>
      </c>
      <c r="DA6" s="21">
        <f t="shared" si="11"/>
        <v>99.55</v>
      </c>
      <c r="DB6" s="21">
        <f t="shared" si="11"/>
        <v>99.79</v>
      </c>
      <c r="DC6" s="21" t="str">
        <f t="shared" si="11"/>
        <v>-</v>
      </c>
      <c r="DD6" s="21" t="str">
        <f t="shared" si="11"/>
        <v>-</v>
      </c>
      <c r="DE6" s="21" t="str">
        <f t="shared" si="11"/>
        <v>-</v>
      </c>
      <c r="DF6" s="21">
        <f t="shared" si="11"/>
        <v>91.93</v>
      </c>
      <c r="DG6" s="21">
        <f t="shared" si="11"/>
        <v>92.33</v>
      </c>
      <c r="DH6" s="20" t="str">
        <f>IF(DH7="","",IF(DH7="-","【-】","【"&amp;SUBSTITUTE(TEXT(DH7,"#,##0.00"),"-","△")&amp;"】"))</f>
        <v>【96.00】</v>
      </c>
      <c r="DI6" s="21" t="str">
        <f>IF(DI7="",NA(),DI7)</f>
        <v>-</v>
      </c>
      <c r="DJ6" s="21" t="str">
        <f t="shared" ref="DJ6:DR6" si="12">IF(DJ7="",NA(),DJ7)</f>
        <v>-</v>
      </c>
      <c r="DK6" s="21" t="str">
        <f t="shared" si="12"/>
        <v>-</v>
      </c>
      <c r="DL6" s="21">
        <f t="shared" si="12"/>
        <v>53.61</v>
      </c>
      <c r="DM6" s="21">
        <f t="shared" si="12"/>
        <v>55.16</v>
      </c>
      <c r="DN6" s="21" t="str">
        <f t="shared" si="12"/>
        <v>-</v>
      </c>
      <c r="DO6" s="21" t="str">
        <f t="shared" si="12"/>
        <v>-</v>
      </c>
      <c r="DP6" s="21" t="str">
        <f t="shared" si="12"/>
        <v>-</v>
      </c>
      <c r="DQ6" s="21">
        <f t="shared" si="12"/>
        <v>25.32</v>
      </c>
      <c r="DR6" s="21">
        <f t="shared" si="12"/>
        <v>25.69</v>
      </c>
      <c r="DS6" s="20" t="str">
        <f>IF(DS7="","",IF(DS7="-","【-】","【"&amp;SUBSTITUTE(TEXT(DS7,"#,##0.00"),"-","△")&amp;"】"))</f>
        <v>【42.20】</v>
      </c>
      <c r="DT6" s="21" t="str">
        <f>IF(DT7="",NA(),DT7)</f>
        <v>-</v>
      </c>
      <c r="DU6" s="21" t="str">
        <f t="shared" ref="DU6:EC6" si="13">IF(DU7="",NA(),DU7)</f>
        <v>-</v>
      </c>
      <c r="DV6" s="21" t="str">
        <f t="shared" si="13"/>
        <v>-</v>
      </c>
      <c r="DW6" s="21">
        <f t="shared" si="13"/>
        <v>1.94</v>
      </c>
      <c r="DX6" s="21">
        <f t="shared" si="13"/>
        <v>1.9</v>
      </c>
      <c r="DY6" s="21" t="str">
        <f t="shared" si="13"/>
        <v>-</v>
      </c>
      <c r="DZ6" s="21" t="str">
        <f t="shared" si="13"/>
        <v>-</v>
      </c>
      <c r="EA6" s="21" t="str">
        <f t="shared" si="13"/>
        <v>-</v>
      </c>
      <c r="EB6" s="21">
        <f t="shared" si="13"/>
        <v>0.91</v>
      </c>
      <c r="EC6" s="21">
        <f t="shared" si="13"/>
        <v>2.9</v>
      </c>
      <c r="ED6" s="20" t="str">
        <f>IF(ED7="","",IF(ED7="-","【-】","【"&amp;SUBSTITUTE(TEXT(ED7,"#,##0.00"),"-","△")&amp;"】"))</f>
        <v>【9.46】</v>
      </c>
      <c r="EE6" s="21" t="str">
        <f>IF(EE7="",NA(),EE7)</f>
        <v>-</v>
      </c>
      <c r="EF6" s="21" t="str">
        <f t="shared" ref="EF6:EN6" si="14">IF(EF7="",NA(),EF7)</f>
        <v>-</v>
      </c>
      <c r="EG6" s="21" t="str">
        <f t="shared" si="14"/>
        <v>-</v>
      </c>
      <c r="EH6" s="20">
        <f t="shared" si="14"/>
        <v>0</v>
      </c>
      <c r="EI6" s="21">
        <f t="shared" si="14"/>
        <v>0.73</v>
      </c>
      <c r="EJ6" s="21" t="str">
        <f t="shared" si="14"/>
        <v>-</v>
      </c>
      <c r="EK6" s="21" t="str">
        <f t="shared" si="14"/>
        <v>-</v>
      </c>
      <c r="EL6" s="21" t="str">
        <f t="shared" si="14"/>
        <v>-</v>
      </c>
      <c r="EM6" s="21">
        <f t="shared" si="14"/>
        <v>0.18</v>
      </c>
      <c r="EN6" s="21">
        <f t="shared" si="14"/>
        <v>0.16</v>
      </c>
      <c r="EO6" s="20" t="str">
        <f>IF(EO7="","",IF(EO7="-","【-】","【"&amp;SUBSTITUTE(TEXT(EO7,"#,##0.00"),"-","△")&amp;"】"))</f>
        <v>【0.19】</v>
      </c>
    </row>
    <row r="7" spans="1:148" s="22" customFormat="1" x14ac:dyDescent="0.2">
      <c r="A7" s="14"/>
      <c r="B7" s="23">
        <v>2024</v>
      </c>
      <c r="C7" s="23">
        <v>263036</v>
      </c>
      <c r="D7" s="23">
        <v>46</v>
      </c>
      <c r="E7" s="23">
        <v>17</v>
      </c>
      <c r="F7" s="23">
        <v>1</v>
      </c>
      <c r="G7" s="23">
        <v>0</v>
      </c>
      <c r="H7" s="23" t="s">
        <v>96</v>
      </c>
      <c r="I7" s="23" t="s">
        <v>97</v>
      </c>
      <c r="J7" s="23" t="s">
        <v>98</v>
      </c>
      <c r="K7" s="23" t="s">
        <v>99</v>
      </c>
      <c r="L7" s="23" t="s">
        <v>100</v>
      </c>
      <c r="M7" s="23" t="s">
        <v>101</v>
      </c>
      <c r="N7" s="24" t="s">
        <v>102</v>
      </c>
      <c r="O7" s="24">
        <v>64.44</v>
      </c>
      <c r="P7" s="24">
        <v>99.96</v>
      </c>
      <c r="Q7" s="24">
        <v>84.2</v>
      </c>
      <c r="R7" s="24">
        <v>1540</v>
      </c>
      <c r="S7" s="24">
        <v>16633</v>
      </c>
      <c r="T7" s="24">
        <v>5.97</v>
      </c>
      <c r="U7" s="24">
        <v>2786.1</v>
      </c>
      <c r="V7" s="24">
        <v>16521</v>
      </c>
      <c r="W7" s="24">
        <v>2.88</v>
      </c>
      <c r="X7" s="24">
        <v>5736.46</v>
      </c>
      <c r="Y7" s="24" t="s">
        <v>102</v>
      </c>
      <c r="Z7" s="24" t="s">
        <v>102</v>
      </c>
      <c r="AA7" s="24" t="s">
        <v>102</v>
      </c>
      <c r="AB7" s="24">
        <v>107.45</v>
      </c>
      <c r="AC7" s="24">
        <v>108.26</v>
      </c>
      <c r="AD7" s="24" t="s">
        <v>102</v>
      </c>
      <c r="AE7" s="24" t="s">
        <v>102</v>
      </c>
      <c r="AF7" s="24" t="s">
        <v>102</v>
      </c>
      <c r="AG7" s="24">
        <v>104.17</v>
      </c>
      <c r="AH7" s="24">
        <v>103.27</v>
      </c>
      <c r="AI7" s="24">
        <v>105.36</v>
      </c>
      <c r="AJ7" s="24" t="s">
        <v>102</v>
      </c>
      <c r="AK7" s="24" t="s">
        <v>102</v>
      </c>
      <c r="AL7" s="24" t="s">
        <v>102</v>
      </c>
      <c r="AM7" s="24">
        <v>0</v>
      </c>
      <c r="AN7" s="24">
        <v>0</v>
      </c>
      <c r="AO7" s="24" t="s">
        <v>102</v>
      </c>
      <c r="AP7" s="24" t="s">
        <v>102</v>
      </c>
      <c r="AQ7" s="24" t="s">
        <v>102</v>
      </c>
      <c r="AR7" s="24">
        <v>20.04</v>
      </c>
      <c r="AS7" s="24">
        <v>20.28</v>
      </c>
      <c r="AT7" s="24">
        <v>3.12</v>
      </c>
      <c r="AU7" s="24" t="s">
        <v>102</v>
      </c>
      <c r="AV7" s="24" t="s">
        <v>102</v>
      </c>
      <c r="AW7" s="24" t="s">
        <v>102</v>
      </c>
      <c r="AX7" s="24">
        <v>97.44</v>
      </c>
      <c r="AY7" s="24">
        <v>117.69</v>
      </c>
      <c r="AZ7" s="24" t="s">
        <v>102</v>
      </c>
      <c r="BA7" s="24" t="s">
        <v>102</v>
      </c>
      <c r="BB7" s="24" t="s">
        <v>102</v>
      </c>
      <c r="BC7" s="24">
        <v>69.150000000000006</v>
      </c>
      <c r="BD7" s="24">
        <v>74.84</v>
      </c>
      <c r="BE7" s="24">
        <v>82.75</v>
      </c>
      <c r="BF7" s="24" t="s">
        <v>102</v>
      </c>
      <c r="BG7" s="24" t="s">
        <v>102</v>
      </c>
      <c r="BH7" s="24" t="s">
        <v>102</v>
      </c>
      <c r="BI7" s="24">
        <v>1250.3800000000001</v>
      </c>
      <c r="BJ7" s="24">
        <v>1070.93</v>
      </c>
      <c r="BK7" s="24" t="s">
        <v>102</v>
      </c>
      <c r="BL7" s="24" t="s">
        <v>102</v>
      </c>
      <c r="BM7" s="24" t="s">
        <v>102</v>
      </c>
      <c r="BN7" s="24">
        <v>793.41</v>
      </c>
      <c r="BO7" s="24">
        <v>693.82</v>
      </c>
      <c r="BP7" s="24">
        <v>602.55999999999995</v>
      </c>
      <c r="BQ7" s="24" t="s">
        <v>102</v>
      </c>
      <c r="BR7" s="24" t="s">
        <v>102</v>
      </c>
      <c r="BS7" s="24" t="s">
        <v>102</v>
      </c>
      <c r="BT7" s="24">
        <v>75.77</v>
      </c>
      <c r="BU7" s="24">
        <v>78.02</v>
      </c>
      <c r="BV7" s="24" t="s">
        <v>102</v>
      </c>
      <c r="BW7" s="24" t="s">
        <v>102</v>
      </c>
      <c r="BX7" s="24" t="s">
        <v>102</v>
      </c>
      <c r="BY7" s="24">
        <v>84.86</v>
      </c>
      <c r="BZ7" s="24">
        <v>85.44</v>
      </c>
      <c r="CA7" s="24">
        <v>97.94</v>
      </c>
      <c r="CB7" s="24" t="s">
        <v>102</v>
      </c>
      <c r="CC7" s="24" t="s">
        <v>102</v>
      </c>
      <c r="CD7" s="24" t="s">
        <v>102</v>
      </c>
      <c r="CE7" s="24">
        <v>125.16</v>
      </c>
      <c r="CF7" s="24">
        <v>131.4</v>
      </c>
      <c r="CG7" s="24" t="s">
        <v>102</v>
      </c>
      <c r="CH7" s="24" t="s">
        <v>102</v>
      </c>
      <c r="CI7" s="24" t="s">
        <v>102</v>
      </c>
      <c r="CJ7" s="24">
        <v>147.69</v>
      </c>
      <c r="CK7" s="24">
        <v>151.87</v>
      </c>
      <c r="CL7" s="24">
        <v>140.97999999999999</v>
      </c>
      <c r="CM7" s="24" t="s">
        <v>102</v>
      </c>
      <c r="CN7" s="24" t="s">
        <v>102</v>
      </c>
      <c r="CO7" s="24" t="s">
        <v>102</v>
      </c>
      <c r="CP7" s="24" t="s">
        <v>102</v>
      </c>
      <c r="CQ7" s="24" t="s">
        <v>102</v>
      </c>
      <c r="CR7" s="24" t="s">
        <v>102</v>
      </c>
      <c r="CS7" s="24" t="s">
        <v>102</v>
      </c>
      <c r="CT7" s="24" t="s">
        <v>102</v>
      </c>
      <c r="CU7" s="24">
        <v>59.45</v>
      </c>
      <c r="CV7" s="24">
        <v>60.92</v>
      </c>
      <c r="CW7" s="24">
        <v>60.13</v>
      </c>
      <c r="CX7" s="24" t="s">
        <v>102</v>
      </c>
      <c r="CY7" s="24" t="s">
        <v>102</v>
      </c>
      <c r="CZ7" s="24" t="s">
        <v>102</v>
      </c>
      <c r="DA7" s="24">
        <v>99.55</v>
      </c>
      <c r="DB7" s="24">
        <v>99.79</v>
      </c>
      <c r="DC7" s="24" t="s">
        <v>102</v>
      </c>
      <c r="DD7" s="24" t="s">
        <v>102</v>
      </c>
      <c r="DE7" s="24" t="s">
        <v>102</v>
      </c>
      <c r="DF7" s="24">
        <v>91.93</v>
      </c>
      <c r="DG7" s="24">
        <v>92.33</v>
      </c>
      <c r="DH7" s="24">
        <v>96</v>
      </c>
      <c r="DI7" s="24" t="s">
        <v>102</v>
      </c>
      <c r="DJ7" s="24" t="s">
        <v>102</v>
      </c>
      <c r="DK7" s="24" t="s">
        <v>102</v>
      </c>
      <c r="DL7" s="24">
        <v>53.61</v>
      </c>
      <c r="DM7" s="24">
        <v>55.16</v>
      </c>
      <c r="DN7" s="24" t="s">
        <v>102</v>
      </c>
      <c r="DO7" s="24" t="s">
        <v>102</v>
      </c>
      <c r="DP7" s="24" t="s">
        <v>102</v>
      </c>
      <c r="DQ7" s="24">
        <v>25.32</v>
      </c>
      <c r="DR7" s="24">
        <v>25.69</v>
      </c>
      <c r="DS7" s="24">
        <v>42.2</v>
      </c>
      <c r="DT7" s="24" t="s">
        <v>102</v>
      </c>
      <c r="DU7" s="24" t="s">
        <v>102</v>
      </c>
      <c r="DV7" s="24" t="s">
        <v>102</v>
      </c>
      <c r="DW7" s="24">
        <v>1.94</v>
      </c>
      <c r="DX7" s="24">
        <v>1.9</v>
      </c>
      <c r="DY7" s="24" t="s">
        <v>102</v>
      </c>
      <c r="DZ7" s="24" t="s">
        <v>102</v>
      </c>
      <c r="EA7" s="24" t="s">
        <v>102</v>
      </c>
      <c r="EB7" s="24">
        <v>0.91</v>
      </c>
      <c r="EC7" s="24">
        <v>2.9</v>
      </c>
      <c r="ED7" s="24">
        <v>9.4600000000000009</v>
      </c>
      <c r="EE7" s="24" t="s">
        <v>102</v>
      </c>
      <c r="EF7" s="24" t="s">
        <v>102</v>
      </c>
      <c r="EG7" s="24" t="s">
        <v>102</v>
      </c>
      <c r="EH7" s="24">
        <v>0</v>
      </c>
      <c r="EI7" s="24">
        <v>0.73</v>
      </c>
      <c r="EJ7" s="24" t="s">
        <v>102</v>
      </c>
      <c r="EK7" s="24" t="s">
        <v>102</v>
      </c>
      <c r="EL7" s="24" t="s">
        <v>102</v>
      </c>
      <c r="EM7" s="24">
        <v>0.18</v>
      </c>
      <c r="EN7" s="24">
        <v>0.16</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池田　彩夏</cp:lastModifiedBy>
  <dcterms:created xsi:type="dcterms:W3CDTF">2025-12-23T06:02:47Z</dcterms:created>
  <dcterms:modified xsi:type="dcterms:W3CDTF">2026-02-19T07:20:21Z</dcterms:modified>
  <cp:category/>
</cp:coreProperties>
</file>