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Jm0026-smb5\総務部\各課専用\自治振興課\07税財政担当（地方公営企業）\経営比較分析表\令和７年度\06 HPアップ版（最終版はココに保存！）\16 大山崎町\"/>
    </mc:Choice>
  </mc:AlternateContent>
  <xr:revisionPtr revIDLastSave="0" documentId="13_ncr:1_{720958AF-CC7B-40D3-AD3E-930E890D1A34}" xr6:coauthVersionLast="47" xr6:coauthVersionMax="47" xr10:uidLastSave="{00000000-0000-0000-0000-000000000000}"/>
  <workbookProtection workbookAlgorithmName="SHA-512" workbookHashValue="oWfZw82OmV7MZksPaRnBeiYZ7JSWTebcHz2yp+iVgNHYuOmqbraPCX/V+ZRjLaEzzEWIcr/fdGm+b0zZYmU7KQ==" workbookSaltValue="gL+KDKKLqHOdNVb35B8+ig==" workbookSpinCount="100000" lockStructure="1"/>
  <bookViews>
    <workbookView xWindow="-110" yWindow="-110" windowWidth="19420" windowHeight="1030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P6" i="5"/>
  <c r="P10" i="4" s="1"/>
  <c r="O6" i="5"/>
  <c r="I10" i="4" s="1"/>
  <c r="N6" i="5"/>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BB10" i="4"/>
  <c r="AT10" i="4"/>
  <c r="AL10" i="4"/>
  <c r="W10" i="4"/>
  <c r="B10" i="4"/>
  <c r="BB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<sst xmlns="http://schemas.openxmlformats.org/spreadsheetml/2006/main" count="228" uniqueCount="113">
  <si>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</si>
  <si>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</si>
  <si>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</si>
  <si>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</si>
  <si>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</si>
  <si>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</si>
  <si>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</si>
  <si>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</si>
  <si>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</si>
  <si>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</si>
  <si>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</si>
  <si>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</si>
  <si>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</si>
  <si>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</si>
  <si>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</si>
  <si>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</si>
  <si>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</si>
  <si>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</si>
  <si>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</si>
  <si>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</si>
  <si>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</si>
  <si>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</si>
  <si>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</si>
  <si>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</si>
  <si>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</si>
  <si>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</si>
  <si>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</si>
  <si>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</si>
  <si>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</si>
  <si>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</si>
  <si>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</si>
  <si>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</si>
  <si>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</si>
  <si>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</si>
  <si>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</si>
  <si>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</si>
  <si>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</si>
  <si>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</si>
  <si>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</si>
  <si>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</si>
  <si>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</si>
  <si>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</si>
  <si>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</si>
  <si>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</si>
  <si>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</si>
  <si>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</si>
  <si>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</si>
  <si>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</si>
  <si>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</si>
  <si>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</si>
  <si>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</si>
  <si>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</si>
  <si>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</si>
  <si>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</si>
  <si>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</si>
  <si>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</si>
  <si>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</si>
  <si>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</si>
  <si>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</si>
  <si>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</si>
  <si>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</si>
  <si>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</si>
  <si>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</si>
  <si>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</si>
  <si>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</si>
  <si>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</si>
  <si>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</si>
  <si>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</si>
  <si>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</si>
  <si>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</si>
  <si>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</si>
  <si>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</si>
  <si>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</si>
  <si>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</si>
  <si>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</si>
  <si>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</si>
  <si>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</si>
  <si>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</si>
  <si>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</si>
  <si>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</si>
  <si>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</si>
  <si>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</si>
  <si>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</si>
  <si>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</si>
  <si>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</si>
  <si>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</si>
  <si>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</si>
  <si>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</si>
  <si>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</si>
  <si>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</si>
  <si>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</si>
  <si>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</si>
  <si>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</si>
  <si>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大山崎町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</si>
  <si>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</si>
  <si>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</si>
  <si>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</si>
  <si>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</si>
  <si>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</si>
  <si>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</si>
  <si>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</si>
  <si>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</si>
  <si>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</si>
  <si>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</si>
  <si>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</si>
  <si>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</si>
  <si>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</si>
  <si>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</si>
  <si>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</si>
  <si>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</si>
  <si>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昭和４０年代から昭和５０年代にかけて住宅開発等により布設した多くの管路が順次更新時期を迎えている。そのため、経年管の更新を継続的に進めているものの、令和６年度は管路経年化率は増加した。類似団体平均値を上回っており、他団体と比べて老朽化が進んでいることから、引き続き経年管の更新を進めていく必要がある。
　前年度に、１つの配水池を建て替えて耐震化を行ったため、有形固定資産減価償却率は大きく減少し、引き続き類似団体の平均値を下回る結果となった。
　令和７年度以降は引き続き、経年化率の低下に向けて、管路更新事業を実施する予定である。
　また、施設においても、水道施設整備計画に基づき、計画的に更新・統合を行い、老朽化の改善を進める。</t>
    <rPh sb="199" eb="200">
      <t>ヒ</t>
    </rPh>
    <rPh sb="201" eb="202">
      <t>ツヅ</t>
    </rPh>
    <rPh sb="203" eb="205">
      <t>ルイジ</t>
    </rPh>
    <rPh sb="205" eb="207">
      <t>ダンタイ</t>
    </rPh>
    <rPh sb="208" eb="211">
      <t>ヘイキンチ</t>
    </rPh>
    <rPh sb="212" eb="214">
      <t>シタマワ</t>
    </rPh>
    <rPh sb="215" eb="217">
      <t>ケッカ</t>
    </rPh>
    <phoneticPr fontId="4"/>
  </si>
  <si>
    <t>　経営の健全性・効率性に係る部分については、事業を取り巻く環境として、水需要の減少に伴い水道料金収入が減少していること、水道事業は、過去の設備投資などの固定費が大半を占めており、単年度での大幅な費用削減が難しいことから、収支及び累積欠損金比率などの経営の状況は引続き厳しい状態である。
　また、老朽化の対策についても厳しい経営状況であることから十分な更新投資を行えていない状態である。
　上下水道事業審議会答申により、答申された改善施策や提言を受けた、水道料金の総合的な見直しについても、引き続き進めていく必要がある。</t>
    <rPh sb="194" eb="198">
      <t>ジョウゲスイドウ</t>
    </rPh>
    <rPh sb="198" eb="200">
      <t>ジギョウ</t>
    </rPh>
    <rPh sb="200" eb="203">
      <t>シンギカイ</t>
    </rPh>
    <rPh sb="203" eb="205">
      <t>トウシン</t>
    </rPh>
    <rPh sb="209" eb="211">
      <t>トウシン</t>
    </rPh>
    <rPh sb="214" eb="216">
      <t>カイゼン</t>
    </rPh>
    <rPh sb="216" eb="218">
      <t>シサク</t>
    </rPh>
    <rPh sb="219" eb="221">
      <t>テイゲン</t>
    </rPh>
    <rPh sb="222" eb="223">
      <t>ウ</t>
    </rPh>
    <rPh sb="226" eb="228">
      <t>スイドウ</t>
    </rPh>
    <rPh sb="228" eb="230">
      <t>リョウキン</t>
    </rPh>
    <rPh sb="231" eb="234">
      <t>ソウゴウテキ</t>
    </rPh>
    <rPh sb="235" eb="237">
      <t>ミナオ</t>
    </rPh>
    <rPh sb="244" eb="245">
      <t>ヒ</t>
    </rPh>
    <rPh sb="246" eb="247">
      <t>ツヅ</t>
    </rPh>
    <rPh sb="248" eb="249">
      <t>スス</t>
    </rPh>
    <rPh sb="253" eb="255">
      <t>ヒツヨウ</t>
    </rPh>
    <phoneticPr fontId="4"/>
  </si>
  <si>
    <t>　令和６年度においては、経常収支比率は100%を上回っており、費用を収益でまかなえている。一方、料金回収率は100%を下回っており、費用を料金で賄えていない。これは、令和６年度に物価高騰対策に係る使用料の減免を実施した結果、減免分を一般会計補助金で補填したこと等が要因となっている。
　令和６年度は累積欠損金比率が引き続き改善したものの、今後も経営の改善に努める必要がある。
　流動比率については、前年度の大型事業の支払いに係る未払金がなくなったため、前年比で大きく増加した。
　企業債残高対給水収益比率については、企業債残高が配水池整備などの大型事業により大幅に増加したため、比率が上昇し類似団体の平均値を超えることとなったため、注意が必要である。
　経営の効率性を示す、給水原価・施設利用率・有収率については、有収率は類似団体と比べても効率性が高いといえるが、給水原価・施設利用率は類似団体と比べて効率性が低いため、将来的に施設の更新投資等を見直すことにより、施設利用率の向上、並びに給水原価の低減を図る必要がある。</t>
    <rPh sb="98" eb="101">
      <t>シヨウリョウ</t>
    </rPh>
    <rPh sb="130" eb="131">
      <t>ナド</t>
    </rPh>
    <rPh sb="132" eb="134">
      <t>ヨウイン</t>
    </rPh>
    <rPh sb="169" eb="171">
      <t>コンゴ</t>
    </rPh>
    <rPh sb="199" eb="201">
      <t>ゼンネン</t>
    </rPh>
    <rPh sb="212" eb="213">
      <t>カカ</t>
    </rPh>
    <rPh sb="233" eb="235">
      <t>ゾウカ</t>
    </rPh>
    <rPh sb="264" eb="267">
      <t>ハイスイチ</t>
    </rPh>
    <rPh sb="267" eb="269">
      <t>セイビ</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</si>
</sst>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1.21</c:v>
                </c:pt>
                <c:pt idx="1">
                  <c:v>0.91</c:v>
                </c:pt>
                <c:pt idx="2">
                  <c:v>0.44</c:v>
                </c:pt>
                <c:pt idx="3">
                  <c:v>1.56</c:v>
                </c:pt>
                <c:pt idx="4">
                  <c:v>0.77</c:v>
                </c:pt>
              </c:numCache>
            </c:numRef>
          </c:val>
          <c:extLst>
            <c:ext xmlns:c16="http://schemas.microsoft.com/office/drawing/2014/chart" uri="{C3380CC4-5D6E-409C-BE32-E72D297353CC}">
              <c16:uniqueId val="{00000000-1B98-4654-9EE2-7AF1A7459F3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1B98-4654-9EE2-7AF1A7459F3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43.37</c:v>
                </c:pt>
                <c:pt idx="1">
                  <c:v>42.66</c:v>
                </c:pt>
                <c:pt idx="2">
                  <c:v>43.16</c:v>
                </c:pt>
                <c:pt idx="3">
                  <c:v>43.2</c:v>
                </c:pt>
                <c:pt idx="4">
                  <c:v>42.7</c:v>
                </c:pt>
              </c:numCache>
            </c:numRef>
          </c:val>
          <c:extLst>
            <c:ext xmlns:c16="http://schemas.microsoft.com/office/drawing/2014/chart" uri="{C3380CC4-5D6E-409C-BE32-E72D297353CC}">
              <c16:uniqueId val="{00000000-984D-43CF-A9DE-7F104F28FCE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984D-43CF-A9DE-7F104F28FCE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91.86</c:v>
                </c:pt>
                <c:pt idx="1">
                  <c:v>92.77</c:v>
                </c:pt>
                <c:pt idx="2">
                  <c:v>91.17</c:v>
                </c:pt>
                <c:pt idx="3">
                  <c:v>90.25</c:v>
                </c:pt>
                <c:pt idx="4">
                  <c:v>91.94</c:v>
                </c:pt>
              </c:numCache>
            </c:numRef>
          </c:val>
          <c:extLst>
            <c:ext xmlns:c16="http://schemas.microsoft.com/office/drawing/2014/chart" uri="{C3380CC4-5D6E-409C-BE32-E72D297353CC}">
              <c16:uniqueId val="{00000000-7A51-4FB3-8688-E9691018DAF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7A51-4FB3-8688-E9691018DAF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104.32</c:v>
                </c:pt>
                <c:pt idx="1">
                  <c:v>102.44</c:v>
                </c:pt>
                <c:pt idx="2">
                  <c:v>100.7</c:v>
                </c:pt>
                <c:pt idx="3">
                  <c:v>103.48</c:v>
                </c:pt>
                <c:pt idx="4">
                  <c:v>101.41</c:v>
                </c:pt>
              </c:numCache>
            </c:numRef>
          </c:val>
          <c:extLst>
            <c:ext xmlns:c16="http://schemas.microsoft.com/office/drawing/2014/chart" uri="{C3380CC4-5D6E-409C-BE32-E72D297353CC}">
              <c16:uniqueId val="{00000000-BCAC-4879-A535-E3356F44345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BCAC-4879-A535-E3356F44345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51.21</c:v>
                </c:pt>
                <c:pt idx="1">
                  <c:v>52.57</c:v>
                </c:pt>
                <c:pt idx="2">
                  <c:v>53.95</c:v>
                </c:pt>
                <c:pt idx="3">
                  <c:v>48.35</c:v>
                </c:pt>
                <c:pt idx="4">
                  <c:v>49.55</c:v>
                </c:pt>
              </c:numCache>
            </c:numRef>
          </c:val>
          <c:extLst>
            <c:ext xmlns:c16="http://schemas.microsoft.com/office/drawing/2014/chart" uri="{C3380CC4-5D6E-409C-BE32-E72D297353CC}">
              <c16:uniqueId val="{00000000-C507-442D-8660-B8A4B24602B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C507-442D-8660-B8A4B24602B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30.24</c:v>
                </c:pt>
                <c:pt idx="1">
                  <c:v>30.68</c:v>
                </c:pt>
                <c:pt idx="2">
                  <c:v>32.22</c:v>
                </c:pt>
                <c:pt idx="3">
                  <c:v>32.770000000000003</c:v>
                </c:pt>
                <c:pt idx="4">
                  <c:v>34.86</c:v>
                </c:pt>
              </c:numCache>
            </c:numRef>
          </c:val>
          <c:extLst>
            <c:ext xmlns:c16="http://schemas.microsoft.com/office/drawing/2014/chart" uri="{C3380CC4-5D6E-409C-BE32-E72D297353CC}">
              <c16:uniqueId val="{00000000-0D0A-41F2-85AC-60C5566E63A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0D0A-41F2-85AC-60C5566E63A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130.63999999999999</c:v>
                </c:pt>
                <c:pt idx="1">
                  <c:v>108.87</c:v>
                </c:pt>
                <c:pt idx="2">
                  <c:v>108.14</c:v>
                </c:pt>
                <c:pt idx="3">
                  <c:v>87.4</c:v>
                </c:pt>
                <c:pt idx="4">
                  <c:v>84.89</c:v>
                </c:pt>
              </c:numCache>
            </c:numRef>
          </c:val>
          <c:extLst>
            <c:ext xmlns:c16="http://schemas.microsoft.com/office/drawing/2014/chart" uri="{C3380CC4-5D6E-409C-BE32-E72D297353CC}">
              <c16:uniqueId val="{00000000-0094-48E9-9093-8ECBB402BC4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0094-48E9-9093-8ECBB402BC4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424.5</c:v>
                </c:pt>
                <c:pt idx="1">
                  <c:v>431.71</c:v>
                </c:pt>
                <c:pt idx="2">
                  <c:v>338.17</c:v>
                </c:pt>
                <c:pt idx="3">
                  <c:v>178.75</c:v>
                </c:pt>
                <c:pt idx="4">
                  <c:v>356.96</c:v>
                </c:pt>
              </c:numCache>
            </c:numRef>
          </c:val>
          <c:extLst>
            <c:ext xmlns:c16="http://schemas.microsoft.com/office/drawing/2014/chart" uri="{C3380CC4-5D6E-409C-BE32-E72D297353CC}">
              <c16:uniqueId val="{00000000-1E24-4A30-AEFC-554F72824A3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1E24-4A30-AEFC-554F72824A3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401</c:v>
                </c:pt>
                <c:pt idx="1">
                  <c:v>339.3</c:v>
                </c:pt>
                <c:pt idx="2">
                  <c:v>356.25</c:v>
                </c:pt>
                <c:pt idx="3">
                  <c:v>429.39</c:v>
                </c:pt>
                <c:pt idx="4">
                  <c:v>432.8</c:v>
                </c:pt>
              </c:numCache>
            </c:numRef>
          </c:val>
          <c:extLst>
            <c:ext xmlns:c16="http://schemas.microsoft.com/office/drawing/2014/chart" uri="{C3380CC4-5D6E-409C-BE32-E72D297353CC}">
              <c16:uniqueId val="{00000000-751F-4AD2-883F-206D2454153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751F-4AD2-883F-206D2454153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70.400000000000006</c:v>
                </c:pt>
                <c:pt idx="1">
                  <c:v>82.26</c:v>
                </c:pt>
                <c:pt idx="2">
                  <c:v>80.83</c:v>
                </c:pt>
                <c:pt idx="3">
                  <c:v>89.75</c:v>
                </c:pt>
                <c:pt idx="4">
                  <c:v>86.78</c:v>
                </c:pt>
              </c:numCache>
            </c:numRef>
          </c:val>
          <c:extLst>
            <c:ext xmlns:c16="http://schemas.microsoft.com/office/drawing/2014/chart" uri="{C3380CC4-5D6E-409C-BE32-E72D297353CC}">
              <c16:uniqueId val="{00000000-A2EF-449D-B96D-22A1F9F9CAE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A2EF-449D-B96D-22A1F9F9CAE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232.52</c:v>
                </c:pt>
                <c:pt idx="1">
                  <c:v>235.33</c:v>
                </c:pt>
                <c:pt idx="2">
                  <c:v>241.09</c:v>
                </c:pt>
                <c:pt idx="3">
                  <c:v>235.51</c:v>
                </c:pt>
                <c:pt idx="4">
                  <c:v>243.65</c:v>
                </c:pt>
              </c:numCache>
            </c:numRef>
          </c:val>
          <c:extLst>
            <c:ext xmlns:c16="http://schemas.microsoft.com/office/drawing/2014/chart" uri="{C3380CC4-5D6E-409C-BE32-E72D297353CC}">
              <c16:uniqueId val="{00000000-ED3D-4637-8D68-E61D79CC796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ED3D-4637-8D68-E61D79CC796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B1" zoomScale="90" zoomScaleNormal="90" workbookViewId="0">
      <selection activeCell="BG35" sqref="BG35"/>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京都府　大山崎町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A6</v>
      </c>
      <c r="X8" s="43"/>
      <c r="Y8" s="43"/>
      <c r="Z8" s="43"/>
      <c r="AA8" s="43"/>
      <c r="AB8" s="43"/>
      <c r="AC8" s="43"/>
      <c r="AD8" s="43" t="str">
        <f>データ!$M$6</f>
        <v>非設置</v>
      </c>
      <c r="AE8" s="43"/>
      <c r="AF8" s="43"/>
      <c r="AG8" s="43"/>
      <c r="AH8" s="43"/>
      <c r="AI8" s="43"/>
      <c r="AJ8" s="43"/>
      <c r="AK8" s="2"/>
      <c r="AL8" s="44">
        <f>データ!$R$6</f>
        <v>16633</v>
      </c>
      <c r="AM8" s="44"/>
      <c r="AN8" s="44"/>
      <c r="AO8" s="44"/>
      <c r="AP8" s="44"/>
      <c r="AQ8" s="44"/>
      <c r="AR8" s="44"/>
      <c r="AS8" s="44"/>
      <c r="AT8" s="45">
        <f>データ!$S$6</f>
        <v>5.97</v>
      </c>
      <c r="AU8" s="46"/>
      <c r="AV8" s="46"/>
      <c r="AW8" s="46"/>
      <c r="AX8" s="46"/>
      <c r="AY8" s="46"/>
      <c r="AZ8" s="46"/>
      <c r="BA8" s="46"/>
      <c r="BB8" s="47">
        <f>データ!$T$6</f>
        <v>2786.1</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45.87</v>
      </c>
      <c r="J10" s="46"/>
      <c r="K10" s="46"/>
      <c r="L10" s="46"/>
      <c r="M10" s="46"/>
      <c r="N10" s="46"/>
      <c r="O10" s="80"/>
      <c r="P10" s="47">
        <f>データ!$P$6</f>
        <v>100</v>
      </c>
      <c r="Q10" s="47"/>
      <c r="R10" s="47"/>
      <c r="S10" s="47"/>
      <c r="T10" s="47"/>
      <c r="U10" s="47"/>
      <c r="V10" s="47"/>
      <c r="W10" s="44">
        <f>データ!$Q$6</f>
        <v>4235</v>
      </c>
      <c r="X10" s="44"/>
      <c r="Y10" s="44"/>
      <c r="Z10" s="44"/>
      <c r="AA10" s="44"/>
      <c r="AB10" s="44"/>
      <c r="AC10" s="44"/>
      <c r="AD10" s="2"/>
      <c r="AE10" s="2"/>
      <c r="AF10" s="2"/>
      <c r="AG10" s="2"/>
      <c r="AH10" s="2"/>
      <c r="AI10" s="2"/>
      <c r="AJ10" s="2"/>
      <c r="AK10" s="2"/>
      <c r="AL10" s="44">
        <f>データ!$U$6</f>
        <v>16528</v>
      </c>
      <c r="AM10" s="44"/>
      <c r="AN10" s="44"/>
      <c r="AO10" s="44"/>
      <c r="AP10" s="44"/>
      <c r="AQ10" s="44"/>
      <c r="AR10" s="44"/>
      <c r="AS10" s="44"/>
      <c r="AT10" s="45">
        <f>データ!$V$6</f>
        <v>4</v>
      </c>
      <c r="AU10" s="46"/>
      <c r="AV10" s="46"/>
      <c r="AW10" s="46"/>
      <c r="AX10" s="46"/>
      <c r="AY10" s="46"/>
      <c r="AZ10" s="46"/>
      <c r="BA10" s="46"/>
      <c r="BB10" s="47">
        <f>データ!$W$6</f>
        <v>4132</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9" t="s">
        <v>112</v>
      </c>
      <c r="BM16" s="90"/>
      <c r="BN16" s="90"/>
      <c r="BO16" s="90"/>
      <c r="BP16" s="90"/>
      <c r="BQ16" s="90"/>
      <c r="BR16" s="90"/>
      <c r="BS16" s="90"/>
      <c r="BT16" s="90"/>
      <c r="BU16" s="90"/>
      <c r="BV16" s="90"/>
      <c r="BW16" s="90"/>
      <c r="BX16" s="90"/>
      <c r="BY16" s="90"/>
      <c r="BZ16" s="9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9"/>
      <c r="BM17" s="90"/>
      <c r="BN17" s="90"/>
      <c r="BO17" s="90"/>
      <c r="BP17" s="90"/>
      <c r="BQ17" s="90"/>
      <c r="BR17" s="90"/>
      <c r="BS17" s="90"/>
      <c r="BT17" s="90"/>
      <c r="BU17" s="90"/>
      <c r="BV17" s="90"/>
      <c r="BW17" s="90"/>
      <c r="BX17" s="90"/>
      <c r="BY17" s="90"/>
      <c r="BZ17" s="9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9"/>
      <c r="BM18" s="90"/>
      <c r="BN18" s="90"/>
      <c r="BO18" s="90"/>
      <c r="BP18" s="90"/>
      <c r="BQ18" s="90"/>
      <c r="BR18" s="90"/>
      <c r="BS18" s="90"/>
      <c r="BT18" s="90"/>
      <c r="BU18" s="90"/>
      <c r="BV18" s="90"/>
      <c r="BW18" s="90"/>
      <c r="BX18" s="90"/>
      <c r="BY18" s="90"/>
      <c r="BZ18" s="9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9"/>
      <c r="BM19" s="90"/>
      <c r="BN19" s="90"/>
      <c r="BO19" s="90"/>
      <c r="BP19" s="90"/>
      <c r="BQ19" s="90"/>
      <c r="BR19" s="90"/>
      <c r="BS19" s="90"/>
      <c r="BT19" s="90"/>
      <c r="BU19" s="90"/>
      <c r="BV19" s="90"/>
      <c r="BW19" s="90"/>
      <c r="BX19" s="90"/>
      <c r="BY19" s="90"/>
      <c r="BZ19" s="9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9"/>
      <c r="BM20" s="90"/>
      <c r="BN20" s="90"/>
      <c r="BO20" s="90"/>
      <c r="BP20" s="90"/>
      <c r="BQ20" s="90"/>
      <c r="BR20" s="90"/>
      <c r="BS20" s="90"/>
      <c r="BT20" s="90"/>
      <c r="BU20" s="90"/>
      <c r="BV20" s="90"/>
      <c r="BW20" s="90"/>
      <c r="BX20" s="90"/>
      <c r="BY20" s="90"/>
      <c r="BZ20" s="9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9"/>
      <c r="BM21" s="90"/>
      <c r="BN21" s="90"/>
      <c r="BO21" s="90"/>
      <c r="BP21" s="90"/>
      <c r="BQ21" s="90"/>
      <c r="BR21" s="90"/>
      <c r="BS21" s="90"/>
      <c r="BT21" s="90"/>
      <c r="BU21" s="90"/>
      <c r="BV21" s="90"/>
      <c r="BW21" s="90"/>
      <c r="BX21" s="90"/>
      <c r="BY21" s="90"/>
      <c r="BZ21" s="9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9"/>
      <c r="BM22" s="90"/>
      <c r="BN22" s="90"/>
      <c r="BO22" s="90"/>
      <c r="BP22" s="90"/>
      <c r="BQ22" s="90"/>
      <c r="BR22" s="90"/>
      <c r="BS22" s="90"/>
      <c r="BT22" s="90"/>
      <c r="BU22" s="90"/>
      <c r="BV22" s="90"/>
      <c r="BW22" s="90"/>
      <c r="BX22" s="90"/>
      <c r="BY22" s="90"/>
      <c r="BZ22" s="9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9"/>
      <c r="BM23" s="90"/>
      <c r="BN23" s="90"/>
      <c r="BO23" s="90"/>
      <c r="BP23" s="90"/>
      <c r="BQ23" s="90"/>
      <c r="BR23" s="90"/>
      <c r="BS23" s="90"/>
      <c r="BT23" s="90"/>
      <c r="BU23" s="90"/>
      <c r="BV23" s="90"/>
      <c r="BW23" s="90"/>
      <c r="BX23" s="90"/>
      <c r="BY23" s="90"/>
      <c r="BZ23" s="9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9"/>
      <c r="BM24" s="90"/>
      <c r="BN24" s="90"/>
      <c r="BO24" s="90"/>
      <c r="BP24" s="90"/>
      <c r="BQ24" s="90"/>
      <c r="BR24" s="90"/>
      <c r="BS24" s="90"/>
      <c r="BT24" s="90"/>
      <c r="BU24" s="90"/>
      <c r="BV24" s="90"/>
      <c r="BW24" s="90"/>
      <c r="BX24" s="90"/>
      <c r="BY24" s="90"/>
      <c r="BZ24" s="9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9"/>
      <c r="BM25" s="90"/>
      <c r="BN25" s="90"/>
      <c r="BO25" s="90"/>
      <c r="BP25" s="90"/>
      <c r="BQ25" s="90"/>
      <c r="BR25" s="90"/>
      <c r="BS25" s="90"/>
      <c r="BT25" s="90"/>
      <c r="BU25" s="90"/>
      <c r="BV25" s="90"/>
      <c r="BW25" s="90"/>
      <c r="BX25" s="90"/>
      <c r="BY25" s="90"/>
      <c r="BZ25" s="9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9"/>
      <c r="BM26" s="90"/>
      <c r="BN26" s="90"/>
      <c r="BO26" s="90"/>
      <c r="BP26" s="90"/>
      <c r="BQ26" s="90"/>
      <c r="BR26" s="90"/>
      <c r="BS26" s="90"/>
      <c r="BT26" s="90"/>
      <c r="BU26" s="90"/>
      <c r="BV26" s="90"/>
      <c r="BW26" s="90"/>
      <c r="BX26" s="90"/>
      <c r="BY26" s="90"/>
      <c r="BZ26" s="9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9"/>
      <c r="BM27" s="90"/>
      <c r="BN27" s="90"/>
      <c r="BO27" s="90"/>
      <c r="BP27" s="90"/>
      <c r="BQ27" s="90"/>
      <c r="BR27" s="90"/>
      <c r="BS27" s="90"/>
      <c r="BT27" s="90"/>
      <c r="BU27" s="90"/>
      <c r="BV27" s="90"/>
      <c r="BW27" s="90"/>
      <c r="BX27" s="90"/>
      <c r="BY27" s="90"/>
      <c r="BZ27" s="9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9"/>
      <c r="BM28" s="90"/>
      <c r="BN28" s="90"/>
      <c r="BO28" s="90"/>
      <c r="BP28" s="90"/>
      <c r="BQ28" s="90"/>
      <c r="BR28" s="90"/>
      <c r="BS28" s="90"/>
      <c r="BT28" s="90"/>
      <c r="BU28" s="90"/>
      <c r="BV28" s="90"/>
      <c r="BW28" s="90"/>
      <c r="BX28" s="90"/>
      <c r="BY28" s="90"/>
      <c r="BZ28" s="9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9"/>
      <c r="BM29" s="90"/>
      <c r="BN29" s="90"/>
      <c r="BO29" s="90"/>
      <c r="BP29" s="90"/>
      <c r="BQ29" s="90"/>
      <c r="BR29" s="90"/>
      <c r="BS29" s="90"/>
      <c r="BT29" s="90"/>
      <c r="BU29" s="90"/>
      <c r="BV29" s="90"/>
      <c r="BW29" s="90"/>
      <c r="BX29" s="90"/>
      <c r="BY29" s="90"/>
      <c r="BZ29" s="9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9"/>
      <c r="BM30" s="90"/>
      <c r="BN30" s="90"/>
      <c r="BO30" s="90"/>
      <c r="BP30" s="90"/>
      <c r="BQ30" s="90"/>
      <c r="BR30" s="90"/>
      <c r="BS30" s="90"/>
      <c r="BT30" s="90"/>
      <c r="BU30" s="90"/>
      <c r="BV30" s="90"/>
      <c r="BW30" s="90"/>
      <c r="BX30" s="90"/>
      <c r="BY30" s="90"/>
      <c r="BZ30" s="9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9"/>
      <c r="BM31" s="90"/>
      <c r="BN31" s="90"/>
      <c r="BO31" s="90"/>
      <c r="BP31" s="90"/>
      <c r="BQ31" s="90"/>
      <c r="BR31" s="90"/>
      <c r="BS31" s="90"/>
      <c r="BT31" s="90"/>
      <c r="BU31" s="90"/>
      <c r="BV31" s="90"/>
      <c r="BW31" s="90"/>
      <c r="BX31" s="90"/>
      <c r="BY31" s="90"/>
      <c r="BZ31" s="9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9"/>
      <c r="BM32" s="90"/>
      <c r="BN32" s="90"/>
      <c r="BO32" s="90"/>
      <c r="BP32" s="90"/>
      <c r="BQ32" s="90"/>
      <c r="BR32" s="90"/>
      <c r="BS32" s="90"/>
      <c r="BT32" s="90"/>
      <c r="BU32" s="90"/>
      <c r="BV32" s="90"/>
      <c r="BW32" s="90"/>
      <c r="BX32" s="90"/>
      <c r="BY32" s="90"/>
      <c r="BZ32" s="9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9"/>
      <c r="BM33" s="90"/>
      <c r="BN33" s="90"/>
      <c r="BO33" s="90"/>
      <c r="BP33" s="90"/>
      <c r="BQ33" s="90"/>
      <c r="BR33" s="90"/>
      <c r="BS33" s="90"/>
      <c r="BT33" s="90"/>
      <c r="BU33" s="90"/>
      <c r="BV33" s="90"/>
      <c r="BW33" s="90"/>
      <c r="BX33" s="90"/>
      <c r="BY33" s="90"/>
      <c r="BZ33" s="9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9"/>
      <c r="BM34" s="90"/>
      <c r="BN34" s="90"/>
      <c r="BO34" s="90"/>
      <c r="BP34" s="90"/>
      <c r="BQ34" s="90"/>
      <c r="BR34" s="90"/>
      <c r="BS34" s="90"/>
      <c r="BT34" s="90"/>
      <c r="BU34" s="90"/>
      <c r="BV34" s="90"/>
      <c r="BW34" s="90"/>
      <c r="BX34" s="90"/>
      <c r="BY34" s="90"/>
      <c r="BZ34" s="9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9"/>
      <c r="BM35" s="90"/>
      <c r="BN35" s="90"/>
      <c r="BO35" s="90"/>
      <c r="BP35" s="90"/>
      <c r="BQ35" s="90"/>
      <c r="BR35" s="90"/>
      <c r="BS35" s="90"/>
      <c r="BT35" s="90"/>
      <c r="BU35" s="90"/>
      <c r="BV35" s="90"/>
      <c r="BW35" s="90"/>
      <c r="BX35" s="90"/>
      <c r="BY35" s="90"/>
      <c r="BZ35" s="9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9"/>
      <c r="BM36" s="90"/>
      <c r="BN36" s="90"/>
      <c r="BO36" s="90"/>
      <c r="BP36" s="90"/>
      <c r="BQ36" s="90"/>
      <c r="BR36" s="90"/>
      <c r="BS36" s="90"/>
      <c r="BT36" s="90"/>
      <c r="BU36" s="90"/>
      <c r="BV36" s="90"/>
      <c r="BW36" s="90"/>
      <c r="BX36" s="90"/>
      <c r="BY36" s="90"/>
      <c r="BZ36" s="9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9"/>
      <c r="BM37" s="90"/>
      <c r="BN37" s="90"/>
      <c r="BO37" s="90"/>
      <c r="BP37" s="90"/>
      <c r="BQ37" s="90"/>
      <c r="BR37" s="90"/>
      <c r="BS37" s="90"/>
      <c r="BT37" s="90"/>
      <c r="BU37" s="90"/>
      <c r="BV37" s="90"/>
      <c r="BW37" s="90"/>
      <c r="BX37" s="90"/>
      <c r="BY37" s="90"/>
      <c r="BZ37" s="9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9"/>
      <c r="BM38" s="90"/>
      <c r="BN38" s="90"/>
      <c r="BO38" s="90"/>
      <c r="BP38" s="90"/>
      <c r="BQ38" s="90"/>
      <c r="BR38" s="90"/>
      <c r="BS38" s="90"/>
      <c r="BT38" s="90"/>
      <c r="BU38" s="90"/>
      <c r="BV38" s="90"/>
      <c r="BW38" s="90"/>
      <c r="BX38" s="90"/>
      <c r="BY38" s="90"/>
      <c r="BZ38" s="9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9"/>
      <c r="BM39" s="90"/>
      <c r="BN39" s="90"/>
      <c r="BO39" s="90"/>
      <c r="BP39" s="90"/>
      <c r="BQ39" s="90"/>
      <c r="BR39" s="90"/>
      <c r="BS39" s="90"/>
      <c r="BT39" s="90"/>
      <c r="BU39" s="90"/>
      <c r="BV39" s="90"/>
      <c r="BW39" s="90"/>
      <c r="BX39" s="90"/>
      <c r="BY39" s="90"/>
      <c r="BZ39" s="9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9"/>
      <c r="BM40" s="90"/>
      <c r="BN40" s="90"/>
      <c r="BO40" s="90"/>
      <c r="BP40" s="90"/>
      <c r="BQ40" s="90"/>
      <c r="BR40" s="90"/>
      <c r="BS40" s="90"/>
      <c r="BT40" s="90"/>
      <c r="BU40" s="90"/>
      <c r="BV40" s="90"/>
      <c r="BW40" s="90"/>
      <c r="BX40" s="90"/>
      <c r="BY40" s="90"/>
      <c r="BZ40" s="9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9"/>
      <c r="BM41" s="90"/>
      <c r="BN41" s="90"/>
      <c r="BO41" s="90"/>
      <c r="BP41" s="90"/>
      <c r="BQ41" s="90"/>
      <c r="BR41" s="90"/>
      <c r="BS41" s="90"/>
      <c r="BT41" s="90"/>
      <c r="BU41" s="90"/>
      <c r="BV41" s="90"/>
      <c r="BW41" s="90"/>
      <c r="BX41" s="90"/>
      <c r="BY41" s="90"/>
      <c r="BZ41" s="9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9"/>
      <c r="BM42" s="90"/>
      <c r="BN42" s="90"/>
      <c r="BO42" s="90"/>
      <c r="BP42" s="90"/>
      <c r="BQ42" s="90"/>
      <c r="BR42" s="90"/>
      <c r="BS42" s="90"/>
      <c r="BT42" s="90"/>
      <c r="BU42" s="90"/>
      <c r="BV42" s="90"/>
      <c r="BW42" s="90"/>
      <c r="BX42" s="90"/>
      <c r="BY42" s="90"/>
      <c r="BZ42" s="9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9"/>
      <c r="BM43" s="90"/>
      <c r="BN43" s="90"/>
      <c r="BO43" s="90"/>
      <c r="BP43" s="90"/>
      <c r="BQ43" s="90"/>
      <c r="BR43" s="90"/>
      <c r="BS43" s="90"/>
      <c r="BT43" s="90"/>
      <c r="BU43" s="90"/>
      <c r="BV43" s="90"/>
      <c r="BW43" s="90"/>
      <c r="BX43" s="90"/>
      <c r="BY43" s="90"/>
      <c r="BZ43" s="9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9"/>
      <c r="BM44" s="90"/>
      <c r="BN44" s="90"/>
      <c r="BO44" s="90"/>
      <c r="BP44" s="90"/>
      <c r="BQ44" s="90"/>
      <c r="BR44" s="90"/>
      <c r="BS44" s="90"/>
      <c r="BT44" s="90"/>
      <c r="BU44" s="90"/>
      <c r="BV44" s="90"/>
      <c r="BW44" s="90"/>
      <c r="BX44" s="90"/>
      <c r="BY44" s="90"/>
      <c r="BZ44" s="9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YPKoQk5IGEygakmA0t8hN26HIXKEuqRR8z4+5O8TwETMbLnVzthCGmVjU7fjpM0r1SQtfSl1eW8kUCMumPKh9Q==" saltValue="gvBvlfItyehUA/tT8hoin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263036</v>
      </c>
      <c r="D6" s="20">
        <f t="shared" si="3"/>
        <v>46</v>
      </c>
      <c r="E6" s="20">
        <f t="shared" si="3"/>
        <v>1</v>
      </c>
      <c r="F6" s="20">
        <f t="shared" si="3"/>
        <v>0</v>
      </c>
      <c r="G6" s="20">
        <f t="shared" si="3"/>
        <v>1</v>
      </c>
      <c r="H6" s="20" t="str">
        <f t="shared" si="3"/>
        <v>京都府　大山崎町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45.87</v>
      </c>
      <c r="P6" s="21">
        <f t="shared" si="3"/>
        <v>100</v>
      </c>
      <c r="Q6" s="21">
        <f t="shared" si="3"/>
        <v>4235</v>
      </c>
      <c r="R6" s="21">
        <f t="shared" si="3"/>
        <v>16633</v>
      </c>
      <c r="S6" s="21">
        <f t="shared" si="3"/>
        <v>5.97</v>
      </c>
      <c r="T6" s="21">
        <f t="shared" si="3"/>
        <v>2786.1</v>
      </c>
      <c r="U6" s="21">
        <f t="shared" si="3"/>
        <v>16528</v>
      </c>
      <c r="V6" s="21">
        <f t="shared" si="3"/>
        <v>4</v>
      </c>
      <c r="W6" s="21">
        <f t="shared" si="3"/>
        <v>4132</v>
      </c>
      <c r="X6" s="22">
        <f>IF(X7="",NA(),X7)</f>
        <v>104.32</v>
      </c>
      <c r="Y6" s="22">
        <f t="shared" ref="Y6:AG6" si="4">IF(Y7="",NA(),Y7)</f>
        <v>102.44</v>
      </c>
      <c r="Z6" s="22">
        <f t="shared" si="4"/>
        <v>100.7</v>
      </c>
      <c r="AA6" s="22">
        <f t="shared" si="4"/>
        <v>103.48</v>
      </c>
      <c r="AB6" s="22">
        <f t="shared" si="4"/>
        <v>101.41</v>
      </c>
      <c r="AC6" s="22">
        <f t="shared" si="4"/>
        <v>108.35</v>
      </c>
      <c r="AD6" s="22">
        <f t="shared" si="4"/>
        <v>108.84</v>
      </c>
      <c r="AE6" s="22">
        <f t="shared" si="4"/>
        <v>105.92</v>
      </c>
      <c r="AF6" s="22">
        <f t="shared" si="4"/>
        <v>106.01</v>
      </c>
      <c r="AG6" s="22">
        <f t="shared" si="4"/>
        <v>103.74</v>
      </c>
      <c r="AH6" s="21" t="str">
        <f>IF(AH7="","",IF(AH7="-","【-】","【"&amp;SUBSTITUTE(TEXT(AH7,"#,##0.00"),"-","△")&amp;"】"))</f>
        <v>【107.26】</v>
      </c>
      <c r="AI6" s="22">
        <f>IF(AI7="",NA(),AI7)</f>
        <v>130.63999999999999</v>
      </c>
      <c r="AJ6" s="22">
        <f t="shared" ref="AJ6:AR6" si="5">IF(AJ7="",NA(),AJ7)</f>
        <v>108.87</v>
      </c>
      <c r="AK6" s="22">
        <f t="shared" si="5"/>
        <v>108.14</v>
      </c>
      <c r="AL6" s="22">
        <f t="shared" si="5"/>
        <v>87.4</v>
      </c>
      <c r="AM6" s="22">
        <f t="shared" si="5"/>
        <v>84.89</v>
      </c>
      <c r="AN6" s="22">
        <f t="shared" si="5"/>
        <v>3.98</v>
      </c>
      <c r="AO6" s="22">
        <f t="shared" si="5"/>
        <v>6.02</v>
      </c>
      <c r="AP6" s="22">
        <f t="shared" si="5"/>
        <v>7.78</v>
      </c>
      <c r="AQ6" s="22">
        <f t="shared" si="5"/>
        <v>9.59</v>
      </c>
      <c r="AR6" s="22">
        <f t="shared" si="5"/>
        <v>11.55</v>
      </c>
      <c r="AS6" s="21" t="str">
        <f>IF(AS7="","",IF(AS7="-","【-】","【"&amp;SUBSTITUTE(TEXT(AS7,"#,##0.00"),"-","△")&amp;"】"))</f>
        <v>【1.61】</v>
      </c>
      <c r="AT6" s="22">
        <f>IF(AT7="",NA(),AT7)</f>
        <v>424.5</v>
      </c>
      <c r="AU6" s="22">
        <f t="shared" ref="AU6:BC6" si="6">IF(AU7="",NA(),AU7)</f>
        <v>431.71</v>
      </c>
      <c r="AV6" s="22">
        <f t="shared" si="6"/>
        <v>338.17</v>
      </c>
      <c r="AW6" s="22">
        <f t="shared" si="6"/>
        <v>178.75</v>
      </c>
      <c r="AX6" s="22">
        <f t="shared" si="6"/>
        <v>356.96</v>
      </c>
      <c r="AY6" s="22">
        <f t="shared" si="6"/>
        <v>367.55</v>
      </c>
      <c r="AZ6" s="22">
        <f t="shared" si="6"/>
        <v>378.56</v>
      </c>
      <c r="BA6" s="22">
        <f t="shared" si="6"/>
        <v>364.46</v>
      </c>
      <c r="BB6" s="22">
        <f t="shared" si="6"/>
        <v>338.89</v>
      </c>
      <c r="BC6" s="22">
        <f t="shared" si="6"/>
        <v>352.34</v>
      </c>
      <c r="BD6" s="21" t="str">
        <f>IF(BD7="","",IF(BD7="-","【-】","【"&amp;SUBSTITUTE(TEXT(BD7,"#,##0.00"),"-","△")&amp;"】"))</f>
        <v>【239.69】</v>
      </c>
      <c r="BE6" s="22">
        <f>IF(BE7="",NA(),BE7)</f>
        <v>401</v>
      </c>
      <c r="BF6" s="22">
        <f t="shared" ref="BF6:BN6" si="7">IF(BF7="",NA(),BF7)</f>
        <v>339.3</v>
      </c>
      <c r="BG6" s="22">
        <f t="shared" si="7"/>
        <v>356.25</v>
      </c>
      <c r="BH6" s="22">
        <f t="shared" si="7"/>
        <v>429.39</v>
      </c>
      <c r="BI6" s="22">
        <f t="shared" si="7"/>
        <v>432.8</v>
      </c>
      <c r="BJ6" s="22">
        <f t="shared" si="7"/>
        <v>418.68</v>
      </c>
      <c r="BK6" s="22">
        <f t="shared" si="7"/>
        <v>395.68</v>
      </c>
      <c r="BL6" s="22">
        <f t="shared" si="7"/>
        <v>403.72</v>
      </c>
      <c r="BM6" s="22">
        <f t="shared" si="7"/>
        <v>400.21</v>
      </c>
      <c r="BN6" s="22">
        <f t="shared" si="7"/>
        <v>391.13</v>
      </c>
      <c r="BO6" s="21" t="str">
        <f>IF(BO7="","",IF(BO7="-","【-】","【"&amp;SUBSTITUTE(TEXT(BO7,"#,##0.00"),"-","△")&amp;"】"))</f>
        <v>【264.86】</v>
      </c>
      <c r="BP6" s="22">
        <f>IF(BP7="",NA(),BP7)</f>
        <v>70.400000000000006</v>
      </c>
      <c r="BQ6" s="22">
        <f t="shared" ref="BQ6:BY6" si="8">IF(BQ7="",NA(),BQ7)</f>
        <v>82.26</v>
      </c>
      <c r="BR6" s="22">
        <f t="shared" si="8"/>
        <v>80.83</v>
      </c>
      <c r="BS6" s="22">
        <f t="shared" si="8"/>
        <v>89.75</v>
      </c>
      <c r="BT6" s="22">
        <f t="shared" si="8"/>
        <v>86.78</v>
      </c>
      <c r="BU6" s="22">
        <f t="shared" si="8"/>
        <v>94.78</v>
      </c>
      <c r="BV6" s="22">
        <f t="shared" si="8"/>
        <v>97.59</v>
      </c>
      <c r="BW6" s="22">
        <f t="shared" si="8"/>
        <v>92.17</v>
      </c>
      <c r="BX6" s="22">
        <f t="shared" si="8"/>
        <v>92.83</v>
      </c>
      <c r="BY6" s="22">
        <f t="shared" si="8"/>
        <v>92.16</v>
      </c>
      <c r="BZ6" s="21" t="str">
        <f>IF(BZ7="","",IF(BZ7="-","【-】","【"&amp;SUBSTITUTE(TEXT(BZ7,"#,##0.00"),"-","△")&amp;"】"))</f>
        <v>【97.59】</v>
      </c>
      <c r="CA6" s="22">
        <f>IF(CA7="",NA(),CA7)</f>
        <v>232.52</v>
      </c>
      <c r="CB6" s="22">
        <f t="shared" ref="CB6:CJ6" si="9">IF(CB7="",NA(),CB7)</f>
        <v>235.33</v>
      </c>
      <c r="CC6" s="22">
        <f t="shared" si="9"/>
        <v>241.09</v>
      </c>
      <c r="CD6" s="22">
        <f t="shared" si="9"/>
        <v>235.51</v>
      </c>
      <c r="CE6" s="22">
        <f t="shared" si="9"/>
        <v>243.65</v>
      </c>
      <c r="CF6" s="22">
        <f t="shared" si="9"/>
        <v>181.3</v>
      </c>
      <c r="CG6" s="22">
        <f t="shared" si="9"/>
        <v>181.71</v>
      </c>
      <c r="CH6" s="22">
        <f t="shared" si="9"/>
        <v>188.51</v>
      </c>
      <c r="CI6" s="22">
        <f t="shared" si="9"/>
        <v>189.43</v>
      </c>
      <c r="CJ6" s="22">
        <f t="shared" si="9"/>
        <v>196.75</v>
      </c>
      <c r="CK6" s="21" t="str">
        <f>IF(CK7="","",IF(CK7="-","【-】","【"&amp;SUBSTITUTE(TEXT(CK7,"#,##0.00"),"-","△")&amp;"】"))</f>
        <v>【181.66】</v>
      </c>
      <c r="CL6" s="22">
        <f>IF(CL7="",NA(),CL7)</f>
        <v>43.37</v>
      </c>
      <c r="CM6" s="22">
        <f t="shared" ref="CM6:CU6" si="10">IF(CM7="",NA(),CM7)</f>
        <v>42.66</v>
      </c>
      <c r="CN6" s="22">
        <f t="shared" si="10"/>
        <v>43.16</v>
      </c>
      <c r="CO6" s="22">
        <f t="shared" si="10"/>
        <v>43.2</v>
      </c>
      <c r="CP6" s="22">
        <f t="shared" si="10"/>
        <v>42.7</v>
      </c>
      <c r="CQ6" s="22">
        <f t="shared" si="10"/>
        <v>55.89</v>
      </c>
      <c r="CR6" s="22">
        <f t="shared" si="10"/>
        <v>55.72</v>
      </c>
      <c r="CS6" s="22">
        <f t="shared" si="10"/>
        <v>55.31</v>
      </c>
      <c r="CT6" s="22">
        <f t="shared" si="10"/>
        <v>55.14</v>
      </c>
      <c r="CU6" s="22">
        <f t="shared" si="10"/>
        <v>54.99</v>
      </c>
      <c r="CV6" s="21" t="str">
        <f>IF(CV7="","",IF(CV7="-","【-】","【"&amp;SUBSTITUTE(TEXT(CV7,"#,##0.00"),"-","△")&amp;"】"))</f>
        <v>【60.21】</v>
      </c>
      <c r="CW6" s="22">
        <f>IF(CW7="",NA(),CW7)</f>
        <v>91.86</v>
      </c>
      <c r="CX6" s="22">
        <f t="shared" ref="CX6:DF6" si="11">IF(CX7="",NA(),CX7)</f>
        <v>92.77</v>
      </c>
      <c r="CY6" s="22">
        <f t="shared" si="11"/>
        <v>91.17</v>
      </c>
      <c r="CZ6" s="22">
        <f t="shared" si="11"/>
        <v>90.25</v>
      </c>
      <c r="DA6" s="22">
        <f t="shared" si="11"/>
        <v>91.94</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51.21</v>
      </c>
      <c r="DI6" s="22">
        <f t="shared" ref="DI6:DQ6" si="12">IF(DI7="",NA(),DI7)</f>
        <v>52.57</v>
      </c>
      <c r="DJ6" s="22">
        <f t="shared" si="12"/>
        <v>53.95</v>
      </c>
      <c r="DK6" s="22">
        <f t="shared" si="12"/>
        <v>48.35</v>
      </c>
      <c r="DL6" s="22">
        <f t="shared" si="12"/>
        <v>49.55</v>
      </c>
      <c r="DM6" s="22">
        <f t="shared" si="12"/>
        <v>50.63</v>
      </c>
      <c r="DN6" s="22">
        <f t="shared" si="12"/>
        <v>51.29</v>
      </c>
      <c r="DO6" s="22">
        <f t="shared" si="12"/>
        <v>52.2</v>
      </c>
      <c r="DP6" s="22">
        <f t="shared" si="12"/>
        <v>52.7</v>
      </c>
      <c r="DQ6" s="22">
        <f t="shared" si="12"/>
        <v>53.48</v>
      </c>
      <c r="DR6" s="21" t="str">
        <f>IF(DR7="","",IF(DR7="-","【-】","【"&amp;SUBSTITUTE(TEXT(DR7,"#,##0.00"),"-","△")&amp;"】"))</f>
        <v>【52.41】</v>
      </c>
      <c r="DS6" s="22">
        <f>IF(DS7="",NA(),DS7)</f>
        <v>30.24</v>
      </c>
      <c r="DT6" s="22">
        <f t="shared" ref="DT6:EB6" si="13">IF(DT7="",NA(),DT7)</f>
        <v>30.68</v>
      </c>
      <c r="DU6" s="22">
        <f t="shared" si="13"/>
        <v>32.22</v>
      </c>
      <c r="DV6" s="22">
        <f t="shared" si="13"/>
        <v>32.770000000000003</v>
      </c>
      <c r="DW6" s="22">
        <f t="shared" si="13"/>
        <v>34.86</v>
      </c>
      <c r="DX6" s="22">
        <f t="shared" si="13"/>
        <v>18.28</v>
      </c>
      <c r="DY6" s="22">
        <f t="shared" si="13"/>
        <v>19.61</v>
      </c>
      <c r="DZ6" s="22">
        <f t="shared" si="13"/>
        <v>20.73</v>
      </c>
      <c r="EA6" s="22">
        <f t="shared" si="13"/>
        <v>22.86</v>
      </c>
      <c r="EB6" s="22">
        <f t="shared" si="13"/>
        <v>24.31</v>
      </c>
      <c r="EC6" s="21" t="str">
        <f>IF(EC7="","",IF(EC7="-","【-】","【"&amp;SUBSTITUTE(TEXT(EC7,"#,##0.00"),"-","△")&amp;"】"))</f>
        <v>【26.78】</v>
      </c>
      <c r="ED6" s="22">
        <f>IF(ED7="",NA(),ED7)</f>
        <v>1.21</v>
      </c>
      <c r="EE6" s="22">
        <f t="shared" ref="EE6:EM6" si="14">IF(EE7="",NA(),EE7)</f>
        <v>0.91</v>
      </c>
      <c r="EF6" s="22">
        <f t="shared" si="14"/>
        <v>0.44</v>
      </c>
      <c r="EG6" s="22">
        <f t="shared" si="14"/>
        <v>1.56</v>
      </c>
      <c r="EH6" s="22">
        <f t="shared" si="14"/>
        <v>0.77</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2">
      <c r="A7" s="15"/>
      <c r="B7" s="24">
        <v>2024</v>
      </c>
      <c r="C7" s="24">
        <v>263036</v>
      </c>
      <c r="D7" s="24">
        <v>46</v>
      </c>
      <c r="E7" s="24">
        <v>1</v>
      </c>
      <c r="F7" s="24">
        <v>0</v>
      </c>
      <c r="G7" s="24">
        <v>1</v>
      </c>
      <c r="H7" s="24" t="s">
        <v>93</v>
      </c>
      <c r="I7" s="24" t="s">
        <v>94</v>
      </c>
      <c r="J7" s="24" t="s">
        <v>95</v>
      </c>
      <c r="K7" s="24" t="s">
        <v>96</v>
      </c>
      <c r="L7" s="24" t="s">
        <v>97</v>
      </c>
      <c r="M7" s="24" t="s">
        <v>98</v>
      </c>
      <c r="N7" s="25" t="s">
        <v>99</v>
      </c>
      <c r="O7" s="25">
        <v>45.87</v>
      </c>
      <c r="P7" s="25">
        <v>100</v>
      </c>
      <c r="Q7" s="25">
        <v>4235</v>
      </c>
      <c r="R7" s="25">
        <v>16633</v>
      </c>
      <c r="S7" s="25">
        <v>5.97</v>
      </c>
      <c r="T7" s="25">
        <v>2786.1</v>
      </c>
      <c r="U7" s="25">
        <v>16528</v>
      </c>
      <c r="V7" s="25">
        <v>4</v>
      </c>
      <c r="W7" s="25">
        <v>4132</v>
      </c>
      <c r="X7" s="25">
        <v>104.32</v>
      </c>
      <c r="Y7" s="25">
        <v>102.44</v>
      </c>
      <c r="Z7" s="25">
        <v>100.7</v>
      </c>
      <c r="AA7" s="25">
        <v>103.48</v>
      </c>
      <c r="AB7" s="25">
        <v>101.41</v>
      </c>
      <c r="AC7" s="25">
        <v>108.35</v>
      </c>
      <c r="AD7" s="25">
        <v>108.84</v>
      </c>
      <c r="AE7" s="25">
        <v>105.92</v>
      </c>
      <c r="AF7" s="25">
        <v>106.01</v>
      </c>
      <c r="AG7" s="25">
        <v>103.74</v>
      </c>
      <c r="AH7" s="25">
        <v>107.26</v>
      </c>
      <c r="AI7" s="25">
        <v>130.63999999999999</v>
      </c>
      <c r="AJ7" s="25">
        <v>108.87</v>
      </c>
      <c r="AK7" s="25">
        <v>108.14</v>
      </c>
      <c r="AL7" s="25">
        <v>87.4</v>
      </c>
      <c r="AM7" s="25">
        <v>84.89</v>
      </c>
      <c r="AN7" s="25">
        <v>3.98</v>
      </c>
      <c r="AO7" s="25">
        <v>6.02</v>
      </c>
      <c r="AP7" s="25">
        <v>7.78</v>
      </c>
      <c r="AQ7" s="25">
        <v>9.59</v>
      </c>
      <c r="AR7" s="25">
        <v>11.55</v>
      </c>
      <c r="AS7" s="25">
        <v>1.61</v>
      </c>
      <c r="AT7" s="25">
        <v>424.5</v>
      </c>
      <c r="AU7" s="25">
        <v>431.71</v>
      </c>
      <c r="AV7" s="25">
        <v>338.17</v>
      </c>
      <c r="AW7" s="25">
        <v>178.75</v>
      </c>
      <c r="AX7" s="25">
        <v>356.96</v>
      </c>
      <c r="AY7" s="25">
        <v>367.55</v>
      </c>
      <c r="AZ7" s="25">
        <v>378.56</v>
      </c>
      <c r="BA7" s="25">
        <v>364.46</v>
      </c>
      <c r="BB7" s="25">
        <v>338.89</v>
      </c>
      <c r="BC7" s="25">
        <v>352.34</v>
      </c>
      <c r="BD7" s="25">
        <v>239.69</v>
      </c>
      <c r="BE7" s="25">
        <v>401</v>
      </c>
      <c r="BF7" s="25">
        <v>339.3</v>
      </c>
      <c r="BG7" s="25">
        <v>356.25</v>
      </c>
      <c r="BH7" s="25">
        <v>429.39</v>
      </c>
      <c r="BI7" s="25">
        <v>432.8</v>
      </c>
      <c r="BJ7" s="25">
        <v>418.68</v>
      </c>
      <c r="BK7" s="25">
        <v>395.68</v>
      </c>
      <c r="BL7" s="25">
        <v>403.72</v>
      </c>
      <c r="BM7" s="25">
        <v>400.21</v>
      </c>
      <c r="BN7" s="25">
        <v>391.13</v>
      </c>
      <c r="BO7" s="25">
        <v>264.86</v>
      </c>
      <c r="BP7" s="25">
        <v>70.400000000000006</v>
      </c>
      <c r="BQ7" s="25">
        <v>82.26</v>
      </c>
      <c r="BR7" s="25">
        <v>80.83</v>
      </c>
      <c r="BS7" s="25">
        <v>89.75</v>
      </c>
      <c r="BT7" s="25">
        <v>86.78</v>
      </c>
      <c r="BU7" s="25">
        <v>94.78</v>
      </c>
      <c r="BV7" s="25">
        <v>97.59</v>
      </c>
      <c r="BW7" s="25">
        <v>92.17</v>
      </c>
      <c r="BX7" s="25">
        <v>92.83</v>
      </c>
      <c r="BY7" s="25">
        <v>92.16</v>
      </c>
      <c r="BZ7" s="25">
        <v>97.59</v>
      </c>
      <c r="CA7" s="25">
        <v>232.52</v>
      </c>
      <c r="CB7" s="25">
        <v>235.33</v>
      </c>
      <c r="CC7" s="25">
        <v>241.09</v>
      </c>
      <c r="CD7" s="25">
        <v>235.51</v>
      </c>
      <c r="CE7" s="25">
        <v>243.65</v>
      </c>
      <c r="CF7" s="25">
        <v>181.3</v>
      </c>
      <c r="CG7" s="25">
        <v>181.71</v>
      </c>
      <c r="CH7" s="25">
        <v>188.51</v>
      </c>
      <c r="CI7" s="25">
        <v>189.43</v>
      </c>
      <c r="CJ7" s="25">
        <v>196.75</v>
      </c>
      <c r="CK7" s="25">
        <v>181.66</v>
      </c>
      <c r="CL7" s="25">
        <v>43.37</v>
      </c>
      <c r="CM7" s="25">
        <v>42.66</v>
      </c>
      <c r="CN7" s="25">
        <v>43.16</v>
      </c>
      <c r="CO7" s="25">
        <v>43.2</v>
      </c>
      <c r="CP7" s="25">
        <v>42.7</v>
      </c>
      <c r="CQ7" s="25">
        <v>55.89</v>
      </c>
      <c r="CR7" s="25">
        <v>55.72</v>
      </c>
      <c r="CS7" s="25">
        <v>55.31</v>
      </c>
      <c r="CT7" s="25">
        <v>55.14</v>
      </c>
      <c r="CU7" s="25">
        <v>54.99</v>
      </c>
      <c r="CV7" s="25">
        <v>60.21</v>
      </c>
      <c r="CW7" s="25">
        <v>91.86</v>
      </c>
      <c r="CX7" s="25">
        <v>92.77</v>
      </c>
      <c r="CY7" s="25">
        <v>91.17</v>
      </c>
      <c r="CZ7" s="25">
        <v>90.25</v>
      </c>
      <c r="DA7" s="25">
        <v>91.94</v>
      </c>
      <c r="DB7" s="25">
        <v>81.27</v>
      </c>
      <c r="DC7" s="25">
        <v>81.260000000000005</v>
      </c>
      <c r="DD7" s="25">
        <v>80.36</v>
      </c>
      <c r="DE7" s="25">
        <v>80.13</v>
      </c>
      <c r="DF7" s="25">
        <v>79.34</v>
      </c>
      <c r="DG7" s="25">
        <v>89.21</v>
      </c>
      <c r="DH7" s="25">
        <v>51.21</v>
      </c>
      <c r="DI7" s="25">
        <v>52.57</v>
      </c>
      <c r="DJ7" s="25">
        <v>53.95</v>
      </c>
      <c r="DK7" s="25">
        <v>48.35</v>
      </c>
      <c r="DL7" s="25">
        <v>49.55</v>
      </c>
      <c r="DM7" s="25">
        <v>50.63</v>
      </c>
      <c r="DN7" s="25">
        <v>51.29</v>
      </c>
      <c r="DO7" s="25">
        <v>52.2</v>
      </c>
      <c r="DP7" s="25">
        <v>52.7</v>
      </c>
      <c r="DQ7" s="25">
        <v>53.48</v>
      </c>
      <c r="DR7" s="25">
        <v>52.41</v>
      </c>
      <c r="DS7" s="25">
        <v>30.24</v>
      </c>
      <c r="DT7" s="25">
        <v>30.68</v>
      </c>
      <c r="DU7" s="25">
        <v>32.22</v>
      </c>
      <c r="DV7" s="25">
        <v>32.770000000000003</v>
      </c>
      <c r="DW7" s="25">
        <v>34.86</v>
      </c>
      <c r="DX7" s="25">
        <v>18.28</v>
      </c>
      <c r="DY7" s="25">
        <v>19.61</v>
      </c>
      <c r="DZ7" s="25">
        <v>20.73</v>
      </c>
      <c r="EA7" s="25">
        <v>22.86</v>
      </c>
      <c r="EB7" s="25">
        <v>24.31</v>
      </c>
      <c r="EC7" s="25">
        <v>26.78</v>
      </c>
      <c r="ED7" s="25">
        <v>1.21</v>
      </c>
      <c r="EE7" s="25">
        <v>0.91</v>
      </c>
      <c r="EF7" s="25">
        <v>0.44</v>
      </c>
      <c r="EG7" s="25">
        <v>1.56</v>
      </c>
      <c r="EH7" s="25">
        <v>0.77</v>
      </c>
      <c r="EI7" s="25">
        <v>0.53</v>
      </c>
      <c r="EJ7" s="25">
        <v>0.48</v>
      </c>
      <c r="EK7" s="25">
        <v>0.5</v>
      </c>
      <c r="EL7" s="25">
        <v>0.41</v>
      </c>
      <c r="EM7" s="25">
        <v>0.41</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池田　彩夏</cp:lastModifiedBy>
  <dcterms:created xsi:type="dcterms:W3CDTF">2025-12-12T09:19:25Z</dcterms:created>
  <dcterms:modified xsi:type="dcterms:W3CDTF">2026-02-19T07:17:38Z</dcterms:modified>
  <cp:category/>
</cp:coreProperties>
</file>