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f3GvIRRCTtCZLohgTIEpjZSKlEglL1vGH1Mac07xxGc7jdjAONmpJtQC65txH4oPXoplqWIwPHoMGvh1Alw9Aw==" workbookSaltValue="tREyPmBFTlVFS12JHiRdrA=="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<sst xmlns="http://schemas.openxmlformats.org/spreadsheetml/2006/main" xmlns:r="http://schemas.openxmlformats.org/officeDocument/2006/relationships" count="114" uniqueCount="114">
  <si>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</si>
  <si>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</si>
  <si>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</si>
  <si>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</si>
  <si>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</si>
  <si>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</si>
  <si>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</si>
  <si>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</si>
  <si>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</si>
  <si>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</si>
  <si>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</si>
  <si>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</si>
  <si>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</si>
  <si>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</si>
  <si>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</si>
  <si>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</si>
  <si>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</si>
  <si>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</si>
  <si>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</si>
  <si>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</si>
  <si>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</si>
  <si>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</si>
  <si>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</si>
  <si>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</si>
  <si>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</si>
  <si>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</si>
  <si>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</si>
  <si>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</si>
  <si>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</si>
  <si>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</si>
  <si>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</si>
  <si>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</si>
  <si>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</si>
  <si>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</si>
  <si>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</si>
  <si>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</si>
  <si>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</si>
  <si>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</si>
  <si>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</si>
  <si>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</si>
  <si>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</si>
  <si>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</si>
  <si>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</si>
  <si>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</si>
  <si>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</si>
  <si>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</si>
  <si>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</si>
  <si>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</si>
  <si>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</si>
  <si>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</si>
  <si>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</si>
  <si>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</si>
  <si>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</si>
  <si>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</si>
  <si>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</si>
  <si>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</si>
  <si>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</si>
  <si>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</si>
  <si>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</si>
  <si>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</si>
  <si>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</si>
  <si>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</si>
  <si>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</si>
  <si>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</si>
  <si>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</si>
  <si>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</si>
  <si>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</si>
  <si>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</si>
  <si>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</si>
  <si>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</si>
  <si>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</si>
  <si>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</si>
  <si>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</si>
  <si>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</si>
  <si>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</si>
  <si>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</si>
  <si>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</si>
  <si>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</si>
  <si>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</si>
  <si>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</si>
  <si>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</si>
  <si>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</si>
  <si>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</si>
  <si>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</si>
  <si>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</si>
  <si>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</si>
  <si>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</si>
  <si>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</si>
  <si>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</si>
  <si>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</si>
  <si>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</si>
  <si>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</si>
  <si>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</si>
  <si>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</si>
  <si>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</si>
  <si>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京都府　南丹市</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</si>
  <si>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</si>
  <si>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</si>
  <si>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</si>
  <si>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</si>
  <si>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</si>
  <si>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</si>
  <si>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</si>
  <si>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</si>
  <si>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</si>
  <si>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</si>
  <si>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</si>
  <si>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</si>
  <si>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</si>
  <si>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</si>
  <si>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</si>
  <si>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①経常収支比率、②累積欠損金比率、③流動比率、⑤経費回収率
　基準外繰入を行っているにもかかわらず経常収支比率が100%を下回り、累積欠損金比率が前年度より増加している。また、下水道事業全体では資金不足になっていないが、農業集落排水事業単体では現預金が枯渇し、流動比率が令和5年度以降はマイナスとなっている。
　なお、経費回収率が低いことからも、使用料で回収すべき経費を使用料以外の収入で賄っていることが明確であり、今後は使用料収入等の減少や、施設の老朽化等に伴う経費の増加により経営の悪化が見込まれるため、汚水処理費の削減に努めるとともに、適正な料金水準になるよう料金改定を行い、経営の安定化を図る。
④企業債残高対事業規模比率
　類似団体平均を大幅に下回ってはいるものの、今後の投資規模や料金水準等について検討する必要がある。
⑥汚水処理原価
　前年度から14.14円減少しているものの、汚水処理経費の増加傾向により今後も上昇が見込まれるため、経費の削減等に努める必要がある。
⑦施設利用率
　施設利用率は類似団体平均と同程度であるが、水洗化率が90％を超えているにもかかわらず低い状況である。人口増加を前提とした事業計画に基づいて施設が整備されているものの、人口減少や各家庭の機器が節水型となってきていることなどが施設利用率が低い要因となっている。
⑧水洗化率
　類似団体平均を上回っているものの、未接続世帯も一定残っているため、今後も未接続者への下水道加入促進を行い、適正な使用料収入の確保に努める必要がある。</t>
    <rPh sb="135" eb="137">
      <t>レイワ</t>
    </rPh>
    <rPh sb="138" eb="140">
      <t>ネンド</t>
    </rPh>
    <rPh sb="140" eb="142">
      <t>イコウ</t>
    </rPh>
    <rPh sb="386" eb="388">
      <t>ゲンショウ</t>
    </rPh>
    <rPh sb="462" eb="465">
      <t>ドウテイド</t>
    </rPh>
    <phoneticPr fontId="1"/>
  </si>
  <si>
    <t>①有形固定資産減価償却率
　公営企業会計移行後5年度目であるため、有形固定資産減価償却率は低い状況となっているが、供用開始の平成7年から29年が経過しており、実際には老朽化が進んでいる。機械装置などは耐用年数を超えているものもあるため、長寿命化や更新の検討を行う必要がある。
②管渠老朽化率、③管渠改善率
　法定耐用年数を超過したものがないため、管渠老朽化率は0％となっており、老朽管渠の更新や改良も実施していないことから、管渠改善率も0％となっている。ただし、数値はゼロであるが施設の老朽化は進んでいる点には留意する必要がある。</t>
  </si>
  <si>
    <t>　汚水処理原価に対してそれに見合う適正な使用料収入が確保できていないため、基準外繰入を行っているにもかかわらず経常収支が赤字であり、今後も累積欠損金の増加が見込まれる。また、経費回収率が低く、企業債の償還額が多額であることから、農業集落排水事業単体で見ると資金が枯渇する結果となった。
　本市は、人口に対して処理区域が広く地形の起伏も多いことに加え、近年の物価高騰の影響により維持管理経費が増加しやすく、厳しい財政運営を余儀なくされている。今後も使用料収入が大幅に増加する見込みもないため、適正な料金水準になるよう料金改定を行い、経営の安定化を図る。また、処理場及び管渠施設が更新の時期に差し掛かりつつあり、計画的な事業運営が求められる。
　これらの課題を踏まえて、将来にわたって安定的に事業を継続していくために今後の経営方針や事業計画の見直しを行い、状況の変化に対応した持続可能な経営に取り組んでいく。</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</si>
</sst>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0.25</c:v>
                </c:pt>
                <c:pt idx="1">
                  <c:v>5.e-002</c:v>
                </c:pt>
                <c:pt idx="2">
                  <c:v>3.e-002</c:v>
                </c:pt>
                <c:pt idx="3">
                  <c:v>3.e-002</c:v>
                </c:pt>
                <c:pt idx="4">
                  <c:v>3.e-002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37.799999999999997</c:v>
                </c:pt>
                <c:pt idx="1">
                  <c:v>38.69</c:v>
                </c:pt>
                <c:pt idx="2">
                  <c:v>37.4</c:v>
                </c:pt>
                <c:pt idx="3">
                  <c:v>40.82</c:v>
                </c:pt>
                <c:pt idx="4">
                  <c:v>44.47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54.83</c:v>
                </c:pt>
                <c:pt idx="1">
                  <c:v>66.53</c:v>
                </c:pt>
                <c:pt idx="2">
                  <c:v>52.35</c:v>
                </c:pt>
                <c:pt idx="3">
                  <c:v>46.25</c:v>
                </c:pt>
                <c:pt idx="4">
                  <c:v>45.32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92.11</c:v>
                </c:pt>
                <c:pt idx="1">
                  <c:v>91.69</c:v>
                </c:pt>
                <c:pt idx="2">
                  <c:v>91.47</c:v>
                </c:pt>
                <c:pt idx="3">
                  <c:v>91.43</c:v>
                </c:pt>
                <c:pt idx="4">
                  <c:v>91.66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84.7</c:v>
                </c:pt>
                <c:pt idx="1">
                  <c:v>84.67</c:v>
                </c:pt>
                <c:pt idx="2">
                  <c:v>84.39</c:v>
                </c:pt>
                <c:pt idx="3">
                  <c:v>83.96</c:v>
                </c:pt>
                <c:pt idx="4">
                  <c:v>83.54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95.99</c:v>
                </c:pt>
                <c:pt idx="1">
                  <c:v>99.63</c:v>
                </c:pt>
                <c:pt idx="2">
                  <c:v>97.97</c:v>
                </c:pt>
                <c:pt idx="3">
                  <c:v>96.97</c:v>
                </c:pt>
                <c:pt idx="4">
                  <c:v>96.07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106.37</c:v>
                </c:pt>
                <c:pt idx="1">
                  <c:v>106.07</c:v>
                </c:pt>
                <c:pt idx="2">
                  <c:v>105.5</c:v>
                </c:pt>
                <c:pt idx="3">
                  <c:v>106.35</c:v>
                </c:pt>
                <c:pt idx="4">
                  <c:v>106.62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4.05</c:v>
                </c:pt>
                <c:pt idx="1">
                  <c:v>7.79</c:v>
                </c:pt>
                <c:pt idx="2">
                  <c:v>11.37</c:v>
                </c:pt>
                <c:pt idx="3">
                  <c:v>14.9</c:v>
                </c:pt>
                <c:pt idx="4">
                  <c:v>18.190000000000001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20.34</c:v>
                </c:pt>
                <c:pt idx="1">
                  <c:v>21.85</c:v>
                </c:pt>
                <c:pt idx="2">
                  <c:v>25.19</c:v>
                </c:pt>
                <c:pt idx="3">
                  <c:v>25.46</c:v>
                </c:pt>
                <c:pt idx="4">
                  <c:v>24.53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formatCode="#,##0.00;&quot;△&quot;#,##0.00;&quot;-&quot;">
                  <c:v>0.19</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45.73</c:v>
                </c:pt>
                <c:pt idx="1">
                  <c:v>47.21</c:v>
                </c:pt>
                <c:pt idx="2">
                  <c:v>57.58</c:v>
                </c:pt>
                <c:pt idx="3">
                  <c:v>77.5</c:v>
                </c:pt>
                <c:pt idx="4">
                  <c:v>100.32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139.02000000000001</c:v>
                </c:pt>
                <c:pt idx="1">
                  <c:v>132.04</c:v>
                </c:pt>
                <c:pt idx="2">
                  <c:v>145.43</c:v>
                </c:pt>
                <c:pt idx="3">
                  <c:v>129.88999999999999</c:v>
                </c:pt>
                <c:pt idx="4">
                  <c:v>107.99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49.16</c:v>
                </c:pt>
                <c:pt idx="1">
                  <c:v>35.369999999999997</c:v>
                </c:pt>
                <c:pt idx="2">
                  <c:v>16.829999999999998</c:v>
                </c:pt>
                <c:pt idx="3">
                  <c:v>-7.86</c:v>
                </c:pt>
                <c:pt idx="4">
                  <c:v>-15.43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29.13</c:v>
                </c:pt>
                <c:pt idx="1">
                  <c:v>35.69</c:v>
                </c:pt>
                <c:pt idx="2">
                  <c:v>38.4</c:v>
                </c:pt>
                <c:pt idx="3">
                  <c:v>44.04</c:v>
                </c:pt>
                <c:pt idx="4">
                  <c:v>58.25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66.55</c:v>
                </c:pt>
                <c:pt idx="1">
                  <c:v>25.63</c:v>
                </c:pt>
                <c:pt idx="2">
                  <c:v>23.31</c:v>
                </c:pt>
                <c:pt idx="3">
                  <c:v>21.48</c:v>
                </c:pt>
                <c:pt idx="4">
                  <c:v>21.62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867.83</c:v>
                </c:pt>
                <c:pt idx="1">
                  <c:v>791.76</c:v>
                </c:pt>
                <c:pt idx="2">
                  <c:v>900.82</c:v>
                </c:pt>
                <c:pt idx="3">
                  <c:v>839.21</c:v>
                </c:pt>
                <c:pt idx="4">
                  <c:v>791.46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60.95</c:v>
                </c:pt>
                <c:pt idx="1">
                  <c:v>57.29</c:v>
                </c:pt>
                <c:pt idx="2">
                  <c:v>55.84</c:v>
                </c:pt>
                <c:pt idx="3">
                  <c:v>52.77</c:v>
                </c:pt>
                <c:pt idx="4">
                  <c:v>55.65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57.08</c:v>
                </c:pt>
                <c:pt idx="1">
                  <c:v>56.26</c:v>
                </c:pt>
                <c:pt idx="2">
                  <c:v>52.94</c:v>
                </c:pt>
                <c:pt idx="3">
                  <c:v>52.05</c:v>
                </c:pt>
                <c:pt idx="4">
                  <c:v>47.96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295.73</c:v>
                </c:pt>
                <c:pt idx="1">
                  <c:v>317.02</c:v>
                </c:pt>
                <c:pt idx="2">
                  <c:v>327.61</c:v>
                </c:pt>
                <c:pt idx="3">
                  <c:v>348.52</c:v>
                </c:pt>
                <c:pt idx="4">
                  <c:v>334.38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274.99</c:v>
                </c:pt>
                <c:pt idx="1">
                  <c:v>282.08999999999997</c:v>
                </c:pt>
                <c:pt idx="2">
                  <c:v>303.27999999999997</c:v>
                </c:pt>
                <c:pt idx="3">
                  <c:v>301.86</c:v>
                </c:pt>
                <c:pt idx="4">
                  <c:v>325.85000000000002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1"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京都府　南丹市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29531</v>
      </c>
      <c r="AM8" s="21"/>
      <c r="AN8" s="21"/>
      <c r="AO8" s="21"/>
      <c r="AP8" s="21"/>
      <c r="AQ8" s="21"/>
      <c r="AR8" s="21"/>
      <c r="AS8" s="21"/>
      <c r="AT8" s="7">
        <f>データ!T6</f>
        <v>616.4</v>
      </c>
      <c r="AU8" s="7"/>
      <c r="AV8" s="7"/>
      <c r="AW8" s="7"/>
      <c r="AX8" s="7"/>
      <c r="AY8" s="7"/>
      <c r="AZ8" s="7"/>
      <c r="BA8" s="7"/>
      <c r="BB8" s="7">
        <f>データ!U6</f>
        <v>47.91</v>
      </c>
      <c r="BC8" s="7"/>
      <c r="BD8" s="7"/>
      <c r="BE8" s="7"/>
      <c r="BF8" s="7"/>
      <c r="BG8" s="7"/>
      <c r="BH8" s="7"/>
      <c r="BI8" s="7"/>
      <c r="BJ8" s="3"/>
      <c r="BK8" s="3"/>
      <c r="BL8" s="27" t="s">
        <v>12</v>
      </c>
      <c r="BM8" s="39"/>
      <c r="BN8" s="48"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29</v>
      </c>
      <c r="AM9" s="5"/>
      <c r="AN9" s="5"/>
      <c r="AO9" s="5"/>
      <c r="AP9" s="5"/>
      <c r="AQ9" s="5"/>
      <c r="AR9" s="5"/>
      <c r="AS9" s="5"/>
      <c r="AT9" s="5" t="s">
        <v>30</v>
      </c>
      <c r="AU9" s="5"/>
      <c r="AV9" s="5"/>
      <c r="AW9" s="5"/>
      <c r="AX9" s="5"/>
      <c r="AY9" s="5"/>
      <c r="AZ9" s="5"/>
      <c r="BA9" s="5"/>
      <c r="BB9" s="5" t="s">
        <v>33</v>
      </c>
      <c r="BC9" s="5"/>
      <c r="BD9" s="5"/>
      <c r="BE9" s="5"/>
      <c r="BF9" s="5"/>
      <c r="BG9" s="5"/>
      <c r="BH9" s="5"/>
      <c r="BI9" s="5"/>
      <c r="BJ9" s="3"/>
      <c r="BK9" s="3"/>
      <c r="BL9" s="28" t="s">
        <v>34</v>
      </c>
      <c r="BM9" s="40"/>
      <c r="BN9" s="49"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64.17</v>
      </c>
      <c r="J10" s="7"/>
      <c r="K10" s="7"/>
      <c r="L10" s="7"/>
      <c r="M10" s="7"/>
      <c r="N10" s="7"/>
      <c r="O10" s="7"/>
      <c r="P10" s="7">
        <f>データ!P6</f>
        <v>14.68</v>
      </c>
      <c r="Q10" s="7"/>
      <c r="R10" s="7"/>
      <c r="S10" s="7"/>
      <c r="T10" s="7"/>
      <c r="U10" s="7"/>
      <c r="V10" s="7"/>
      <c r="W10" s="7">
        <f>データ!Q6</f>
        <v>71.23</v>
      </c>
      <c r="X10" s="7"/>
      <c r="Y10" s="7"/>
      <c r="Z10" s="7"/>
      <c r="AA10" s="7"/>
      <c r="AB10" s="7"/>
      <c r="AC10" s="7"/>
      <c r="AD10" s="21">
        <f>データ!R6</f>
        <v>3520</v>
      </c>
      <c r="AE10" s="21"/>
      <c r="AF10" s="21"/>
      <c r="AG10" s="21"/>
      <c r="AH10" s="21"/>
      <c r="AI10" s="21"/>
      <c r="AJ10" s="21"/>
      <c r="AK10" s="2"/>
      <c r="AL10" s="21">
        <f>データ!V6</f>
        <v>4306</v>
      </c>
      <c r="AM10" s="21"/>
      <c r="AN10" s="21"/>
      <c r="AO10" s="21"/>
      <c r="AP10" s="21"/>
      <c r="AQ10" s="21"/>
      <c r="AR10" s="21"/>
      <c r="AS10" s="21"/>
      <c r="AT10" s="7">
        <f>データ!W6</f>
        <v>3.65</v>
      </c>
      <c r="AU10" s="7"/>
      <c r="AV10" s="7"/>
      <c r="AW10" s="7"/>
      <c r="AX10" s="7"/>
      <c r="AY10" s="7"/>
      <c r="AZ10" s="7"/>
      <c r="BA10" s="7"/>
      <c r="BB10" s="7">
        <f>データ!X6</f>
        <v>1179.73</v>
      </c>
      <c r="BC10" s="7"/>
      <c r="BD10" s="7"/>
      <c r="BE10" s="7"/>
      <c r="BF10" s="7"/>
      <c r="BG10" s="7"/>
      <c r="BH10" s="7"/>
      <c r="BI10" s="7"/>
      <c r="BJ10" s="2"/>
      <c r="BK10" s="2"/>
      <c r="BL10" s="29" t="s">
        <v>37</v>
      </c>
      <c r="BM10" s="41"/>
      <c r="BN10" s="50"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41</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43</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112</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5"/>
      <c r="BN66" s="45"/>
      <c r="BO66" s="45"/>
      <c r="BP66" s="45"/>
      <c r="BQ66" s="45"/>
      <c r="BR66" s="45"/>
      <c r="BS66" s="45"/>
      <c r="BT66" s="45"/>
      <c r="BU66" s="45"/>
      <c r="BV66" s="45"/>
      <c r="BW66" s="45"/>
      <c r="BX66" s="45"/>
      <c r="BY66" s="45"/>
      <c r="BZ66" s="57"/>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5"/>
      <c r="BN67" s="45"/>
      <c r="BO67" s="45"/>
      <c r="BP67" s="45"/>
      <c r="BQ67" s="45"/>
      <c r="BR67" s="45"/>
      <c r="BS67" s="45"/>
      <c r="BT67" s="45"/>
      <c r="BU67" s="45"/>
      <c r="BV67" s="45"/>
      <c r="BW67" s="45"/>
      <c r="BX67" s="45"/>
      <c r="BY67" s="45"/>
      <c r="BZ67" s="57"/>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5"/>
      <c r="BN68" s="45"/>
      <c r="BO68" s="45"/>
      <c r="BP68" s="45"/>
      <c r="BQ68" s="45"/>
      <c r="BR68" s="45"/>
      <c r="BS68" s="45"/>
      <c r="BT68" s="45"/>
      <c r="BU68" s="45"/>
      <c r="BV68" s="45"/>
      <c r="BW68" s="45"/>
      <c r="BX68" s="45"/>
      <c r="BY68" s="45"/>
      <c r="BZ68" s="57"/>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5"/>
      <c r="BN69" s="45"/>
      <c r="BO69" s="45"/>
      <c r="BP69" s="45"/>
      <c r="BQ69" s="45"/>
      <c r="BR69" s="45"/>
      <c r="BS69" s="45"/>
      <c r="BT69" s="45"/>
      <c r="BU69" s="45"/>
      <c r="BV69" s="45"/>
      <c r="BW69" s="45"/>
      <c r="BX69" s="45"/>
      <c r="BY69" s="45"/>
      <c r="BZ69" s="57"/>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5"/>
      <c r="BN70" s="45"/>
      <c r="BO70" s="45"/>
      <c r="BP70" s="45"/>
      <c r="BQ70" s="45"/>
      <c r="BR70" s="45"/>
      <c r="BS70" s="45"/>
      <c r="BT70" s="45"/>
      <c r="BU70" s="45"/>
      <c r="BV70" s="45"/>
      <c r="BW70" s="45"/>
      <c r="BX70" s="45"/>
      <c r="BY70" s="45"/>
      <c r="BZ70" s="57"/>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5"/>
      <c r="BN71" s="45"/>
      <c r="BO71" s="45"/>
      <c r="BP71" s="45"/>
      <c r="BQ71" s="45"/>
      <c r="BR71" s="45"/>
      <c r="BS71" s="45"/>
      <c r="BT71" s="45"/>
      <c r="BU71" s="45"/>
      <c r="BV71" s="45"/>
      <c r="BW71" s="45"/>
      <c r="BX71" s="45"/>
      <c r="BY71" s="45"/>
      <c r="BZ71" s="57"/>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5"/>
      <c r="BN72" s="45"/>
      <c r="BO72" s="45"/>
      <c r="BP72" s="45"/>
      <c r="BQ72" s="45"/>
      <c r="BR72" s="45"/>
      <c r="BS72" s="45"/>
      <c r="BT72" s="45"/>
      <c r="BU72" s="45"/>
      <c r="BV72" s="45"/>
      <c r="BW72" s="45"/>
      <c r="BX72" s="45"/>
      <c r="BY72" s="45"/>
      <c r="BZ72" s="57"/>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5"/>
      <c r="BN73" s="45"/>
      <c r="BO73" s="45"/>
      <c r="BP73" s="45"/>
      <c r="BQ73" s="45"/>
      <c r="BR73" s="45"/>
      <c r="BS73" s="45"/>
      <c r="BT73" s="45"/>
      <c r="BU73" s="45"/>
      <c r="BV73" s="45"/>
      <c r="BW73" s="45"/>
      <c r="BX73" s="45"/>
      <c r="BY73" s="45"/>
      <c r="BZ73" s="57"/>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5"/>
      <c r="BN74" s="45"/>
      <c r="BO74" s="45"/>
      <c r="BP74" s="45"/>
      <c r="BQ74" s="45"/>
      <c r="BR74" s="45"/>
      <c r="BS74" s="45"/>
      <c r="BT74" s="45"/>
      <c r="BU74" s="45"/>
      <c r="BV74" s="45"/>
      <c r="BW74" s="45"/>
      <c r="BX74" s="45"/>
      <c r="BY74" s="45"/>
      <c r="BZ74" s="57"/>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5"/>
      <c r="BN75" s="45"/>
      <c r="BO75" s="45"/>
      <c r="BP75" s="45"/>
      <c r="BQ75" s="45"/>
      <c r="BR75" s="45"/>
      <c r="BS75" s="45"/>
      <c r="BT75" s="45"/>
      <c r="BU75" s="45"/>
      <c r="BV75" s="45"/>
      <c r="BW75" s="45"/>
      <c r="BX75" s="45"/>
      <c r="BY75" s="45"/>
      <c r="BZ75" s="57"/>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5"/>
      <c r="BN76" s="45"/>
      <c r="BO76" s="45"/>
      <c r="BP76" s="45"/>
      <c r="BQ76" s="45"/>
      <c r="BR76" s="45"/>
      <c r="BS76" s="45"/>
      <c r="BT76" s="45"/>
      <c r="BU76" s="45"/>
      <c r="BV76" s="45"/>
      <c r="BW76" s="45"/>
      <c r="BX76" s="45"/>
      <c r="BY76" s="45"/>
      <c r="BZ76" s="57"/>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5"/>
      <c r="BN77" s="45"/>
      <c r="BO77" s="45"/>
      <c r="BP77" s="45"/>
      <c r="BQ77" s="45"/>
      <c r="BR77" s="45"/>
      <c r="BS77" s="45"/>
      <c r="BT77" s="45"/>
      <c r="BU77" s="45"/>
      <c r="BV77" s="45"/>
      <c r="BW77" s="45"/>
      <c r="BX77" s="45"/>
      <c r="BY77" s="45"/>
      <c r="BZ77" s="57"/>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5"/>
      <c r="BN78" s="45"/>
      <c r="BO78" s="45"/>
      <c r="BP78" s="45"/>
      <c r="BQ78" s="45"/>
      <c r="BR78" s="45"/>
      <c r="BS78" s="45"/>
      <c r="BT78" s="45"/>
      <c r="BU78" s="45"/>
      <c r="BV78" s="45"/>
      <c r="BW78" s="45"/>
      <c r="BX78" s="45"/>
      <c r="BY78" s="45"/>
      <c r="BZ78" s="57"/>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5"/>
      <c r="BN79" s="45"/>
      <c r="BO79" s="45"/>
      <c r="BP79" s="45"/>
      <c r="BQ79" s="45"/>
      <c r="BR79" s="45"/>
      <c r="BS79" s="45"/>
      <c r="BT79" s="45"/>
      <c r="BU79" s="45"/>
      <c r="BV79" s="45"/>
      <c r="BW79" s="45"/>
      <c r="BX79" s="45"/>
      <c r="BY79" s="45"/>
      <c r="BZ79" s="57"/>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5"/>
      <c r="BN80" s="45"/>
      <c r="BO80" s="45"/>
      <c r="BP80" s="45"/>
      <c r="BQ80" s="45"/>
      <c r="BR80" s="45"/>
      <c r="BS80" s="45"/>
      <c r="BT80" s="45"/>
      <c r="BU80" s="45"/>
      <c r="BV80" s="45"/>
      <c r="BW80" s="45"/>
      <c r="BX80" s="45"/>
      <c r="BY80" s="45"/>
      <c r="BZ80" s="57"/>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5"/>
      <c r="BN81" s="45"/>
      <c r="BO81" s="45"/>
      <c r="BP81" s="45"/>
      <c r="BQ81" s="45"/>
      <c r="BR81" s="45"/>
      <c r="BS81" s="45"/>
      <c r="BT81" s="45"/>
      <c r="BU81" s="45"/>
      <c r="BV81" s="45"/>
      <c r="BW81" s="45"/>
      <c r="BX81" s="45"/>
      <c r="BY81" s="45"/>
      <c r="BZ81" s="57"/>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4"/>
      <c r="BN82" s="44"/>
      <c r="BO82" s="44"/>
      <c r="BP82" s="44"/>
      <c r="BQ82" s="44"/>
      <c r="BR82" s="44"/>
      <c r="BS82" s="44"/>
      <c r="BT82" s="44"/>
      <c r="BU82" s="44"/>
      <c r="BV82" s="44"/>
      <c r="BW82" s="44"/>
      <c r="BX82" s="44"/>
      <c r="BY82" s="44"/>
      <c r="BZ82" s="58"/>
    </row>
    <row r="83" spans="1:78">
      <c r="C83" s="18" t="s">
        <v>44</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45</v>
      </c>
      <c r="C84" s="12"/>
      <c r="D84" s="12"/>
      <c r="E84" s="12" t="s">
        <v>47</v>
      </c>
      <c r="F84" s="12" t="s">
        <v>48</v>
      </c>
      <c r="G84" s="12" t="s">
        <v>49</v>
      </c>
      <c r="H84" s="12" t="s">
        <v>42</v>
      </c>
      <c r="I84" s="12" t="s">
        <v>8</v>
      </c>
      <c r="J84" s="12" t="s">
        <v>50</v>
      </c>
      <c r="K84" s="12" t="s">
        <v>51</v>
      </c>
      <c r="L84" s="12" t="s">
        <v>32</v>
      </c>
      <c r="M84" s="12" t="s">
        <v>35</v>
      </c>
      <c r="N84" s="12" t="s">
        <v>53</v>
      </c>
      <c r="O84" s="12" t="s">
        <v>55</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2KIX6W8G4D/fbVxdeUVcO4eIAfnVI6rcjKgC2P+YTMsRXpE4N2ZSwHxi/Cj7e0ZSAFGGfwp+kKXm5n6JyPwCPw==" saltValue="CZww28GWbl0yIFyw47SEJ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56</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57</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31</v>
      </c>
      <c r="C3" s="64" t="s">
        <v>59</v>
      </c>
      <c r="D3" s="64" t="s">
        <v>38</v>
      </c>
      <c r="E3" s="64" t="s">
        <v>4</v>
      </c>
      <c r="F3" s="64" t="s">
        <v>3</v>
      </c>
      <c r="G3" s="64" t="s">
        <v>24</v>
      </c>
      <c r="H3" s="70" t="s">
        <v>60</v>
      </c>
      <c r="I3" s="73"/>
      <c r="J3" s="73"/>
      <c r="K3" s="73"/>
      <c r="L3" s="73"/>
      <c r="M3" s="73"/>
      <c r="N3" s="73"/>
      <c r="O3" s="73"/>
      <c r="P3" s="73"/>
      <c r="Q3" s="73"/>
      <c r="R3" s="73"/>
      <c r="S3" s="73"/>
      <c r="T3" s="73"/>
      <c r="U3" s="73"/>
      <c r="V3" s="73"/>
      <c r="W3" s="73"/>
      <c r="X3" s="78"/>
      <c r="Y3" s="81"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61</v>
      </c>
      <c r="B4" s="65"/>
      <c r="C4" s="65"/>
      <c r="D4" s="65"/>
      <c r="E4" s="65"/>
      <c r="F4" s="65"/>
      <c r="G4" s="65"/>
      <c r="H4" s="71"/>
      <c r="I4" s="74"/>
      <c r="J4" s="74"/>
      <c r="K4" s="74"/>
      <c r="L4" s="74"/>
      <c r="M4" s="74"/>
      <c r="N4" s="74"/>
      <c r="O4" s="74"/>
      <c r="P4" s="74"/>
      <c r="Q4" s="74"/>
      <c r="R4" s="74"/>
      <c r="S4" s="74"/>
      <c r="T4" s="74"/>
      <c r="U4" s="74"/>
      <c r="V4" s="74"/>
      <c r="W4" s="74"/>
      <c r="X4" s="79"/>
      <c r="Y4" s="82" t="s">
        <v>52</v>
      </c>
      <c r="Z4" s="82"/>
      <c r="AA4" s="82"/>
      <c r="AB4" s="82"/>
      <c r="AC4" s="82"/>
      <c r="AD4" s="82"/>
      <c r="AE4" s="82"/>
      <c r="AF4" s="82"/>
      <c r="AG4" s="82"/>
      <c r="AH4" s="82"/>
      <c r="AI4" s="82"/>
      <c r="AJ4" s="82" t="s">
        <v>46</v>
      </c>
      <c r="AK4" s="82"/>
      <c r="AL4" s="82"/>
      <c r="AM4" s="82"/>
      <c r="AN4" s="82"/>
      <c r="AO4" s="82"/>
      <c r="AP4" s="82"/>
      <c r="AQ4" s="82"/>
      <c r="AR4" s="82"/>
      <c r="AS4" s="82"/>
      <c r="AT4" s="82"/>
      <c r="AU4" s="82" t="s">
        <v>27</v>
      </c>
      <c r="AV4" s="82"/>
      <c r="AW4" s="82"/>
      <c r="AX4" s="82"/>
      <c r="AY4" s="82"/>
      <c r="AZ4" s="82"/>
      <c r="BA4" s="82"/>
      <c r="BB4" s="82"/>
      <c r="BC4" s="82"/>
      <c r="BD4" s="82"/>
      <c r="BE4" s="82"/>
      <c r="BF4" s="82" t="s">
        <v>63</v>
      </c>
      <c r="BG4" s="82"/>
      <c r="BH4" s="82"/>
      <c r="BI4" s="82"/>
      <c r="BJ4" s="82"/>
      <c r="BK4" s="82"/>
      <c r="BL4" s="82"/>
      <c r="BM4" s="82"/>
      <c r="BN4" s="82"/>
      <c r="BO4" s="82"/>
      <c r="BP4" s="82"/>
      <c r="BQ4" s="82" t="s">
        <v>14</v>
      </c>
      <c r="BR4" s="82"/>
      <c r="BS4" s="82"/>
      <c r="BT4" s="82"/>
      <c r="BU4" s="82"/>
      <c r="BV4" s="82"/>
      <c r="BW4" s="82"/>
      <c r="BX4" s="82"/>
      <c r="BY4" s="82"/>
      <c r="BZ4" s="82"/>
      <c r="CA4" s="82"/>
      <c r="CB4" s="82" t="s">
        <v>62</v>
      </c>
      <c r="CC4" s="82"/>
      <c r="CD4" s="82"/>
      <c r="CE4" s="82"/>
      <c r="CF4" s="82"/>
      <c r="CG4" s="82"/>
      <c r="CH4" s="82"/>
      <c r="CI4" s="82"/>
      <c r="CJ4" s="82"/>
      <c r="CK4" s="82"/>
      <c r="CL4" s="82"/>
      <c r="CM4" s="82" t="s">
        <v>1</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58</v>
      </c>
      <c r="I5" s="72" t="s">
        <v>69</v>
      </c>
      <c r="J5" s="72" t="s">
        <v>70</v>
      </c>
      <c r="K5" s="72" t="s">
        <v>71</v>
      </c>
      <c r="L5" s="72" t="s">
        <v>72</v>
      </c>
      <c r="M5" s="72" t="s">
        <v>5</v>
      </c>
      <c r="N5" s="72" t="s">
        <v>73</v>
      </c>
      <c r="O5" s="72" t="s">
        <v>74</v>
      </c>
      <c r="P5" s="72" t="s">
        <v>75</v>
      </c>
      <c r="Q5" s="72" t="s">
        <v>76</v>
      </c>
      <c r="R5" s="72" t="s">
        <v>77</v>
      </c>
      <c r="S5" s="72" t="s">
        <v>78</v>
      </c>
      <c r="T5" s="72" t="s">
        <v>79</v>
      </c>
      <c r="U5" s="72" t="s">
        <v>0</v>
      </c>
      <c r="V5" s="72" t="s">
        <v>80</v>
      </c>
      <c r="W5" s="72" t="s">
        <v>81</v>
      </c>
      <c r="X5" s="72" t="s">
        <v>82</v>
      </c>
      <c r="Y5" s="72" t="s">
        <v>83</v>
      </c>
      <c r="Z5" s="72" t="s">
        <v>84</v>
      </c>
      <c r="AA5" s="72" t="s">
        <v>85</v>
      </c>
      <c r="AB5" s="72" t="s">
        <v>86</v>
      </c>
      <c r="AC5" s="72" t="s">
        <v>87</v>
      </c>
      <c r="AD5" s="72" t="s">
        <v>89</v>
      </c>
      <c r="AE5" s="72" t="s">
        <v>90</v>
      </c>
      <c r="AF5" s="72" t="s">
        <v>91</v>
      </c>
      <c r="AG5" s="72" t="s">
        <v>92</v>
      </c>
      <c r="AH5" s="72" t="s">
        <v>93</v>
      </c>
      <c r="AI5" s="72" t="s">
        <v>45</v>
      </c>
      <c r="AJ5" s="72" t="s">
        <v>83</v>
      </c>
      <c r="AK5" s="72" t="s">
        <v>84</v>
      </c>
      <c r="AL5" s="72" t="s">
        <v>85</v>
      </c>
      <c r="AM5" s="72" t="s">
        <v>86</v>
      </c>
      <c r="AN5" s="72" t="s">
        <v>87</v>
      </c>
      <c r="AO5" s="72" t="s">
        <v>89</v>
      </c>
      <c r="AP5" s="72" t="s">
        <v>90</v>
      </c>
      <c r="AQ5" s="72" t="s">
        <v>91</v>
      </c>
      <c r="AR5" s="72" t="s">
        <v>92</v>
      </c>
      <c r="AS5" s="72" t="s">
        <v>93</v>
      </c>
      <c r="AT5" s="72" t="s">
        <v>88</v>
      </c>
      <c r="AU5" s="72" t="s">
        <v>83</v>
      </c>
      <c r="AV5" s="72" t="s">
        <v>84</v>
      </c>
      <c r="AW5" s="72" t="s">
        <v>85</v>
      </c>
      <c r="AX5" s="72" t="s">
        <v>86</v>
      </c>
      <c r="AY5" s="72" t="s">
        <v>87</v>
      </c>
      <c r="AZ5" s="72" t="s">
        <v>89</v>
      </c>
      <c r="BA5" s="72" t="s">
        <v>90</v>
      </c>
      <c r="BB5" s="72" t="s">
        <v>91</v>
      </c>
      <c r="BC5" s="72" t="s">
        <v>92</v>
      </c>
      <c r="BD5" s="72" t="s">
        <v>93</v>
      </c>
      <c r="BE5" s="72" t="s">
        <v>88</v>
      </c>
      <c r="BF5" s="72" t="s">
        <v>83</v>
      </c>
      <c r="BG5" s="72" t="s">
        <v>84</v>
      </c>
      <c r="BH5" s="72" t="s">
        <v>85</v>
      </c>
      <c r="BI5" s="72" t="s">
        <v>86</v>
      </c>
      <c r="BJ5" s="72" t="s">
        <v>87</v>
      </c>
      <c r="BK5" s="72" t="s">
        <v>89</v>
      </c>
      <c r="BL5" s="72" t="s">
        <v>90</v>
      </c>
      <c r="BM5" s="72" t="s">
        <v>91</v>
      </c>
      <c r="BN5" s="72" t="s">
        <v>92</v>
      </c>
      <c r="BO5" s="72" t="s">
        <v>93</v>
      </c>
      <c r="BP5" s="72" t="s">
        <v>88</v>
      </c>
      <c r="BQ5" s="72" t="s">
        <v>83</v>
      </c>
      <c r="BR5" s="72" t="s">
        <v>84</v>
      </c>
      <c r="BS5" s="72" t="s">
        <v>85</v>
      </c>
      <c r="BT5" s="72" t="s">
        <v>86</v>
      </c>
      <c r="BU5" s="72" t="s">
        <v>87</v>
      </c>
      <c r="BV5" s="72" t="s">
        <v>89</v>
      </c>
      <c r="BW5" s="72" t="s">
        <v>90</v>
      </c>
      <c r="BX5" s="72" t="s">
        <v>91</v>
      </c>
      <c r="BY5" s="72" t="s">
        <v>92</v>
      </c>
      <c r="BZ5" s="72" t="s">
        <v>93</v>
      </c>
      <c r="CA5" s="72" t="s">
        <v>88</v>
      </c>
      <c r="CB5" s="72" t="s">
        <v>83</v>
      </c>
      <c r="CC5" s="72" t="s">
        <v>84</v>
      </c>
      <c r="CD5" s="72" t="s">
        <v>85</v>
      </c>
      <c r="CE5" s="72" t="s">
        <v>86</v>
      </c>
      <c r="CF5" s="72" t="s">
        <v>87</v>
      </c>
      <c r="CG5" s="72" t="s">
        <v>89</v>
      </c>
      <c r="CH5" s="72" t="s">
        <v>90</v>
      </c>
      <c r="CI5" s="72" t="s">
        <v>91</v>
      </c>
      <c r="CJ5" s="72" t="s">
        <v>92</v>
      </c>
      <c r="CK5" s="72" t="s">
        <v>93</v>
      </c>
      <c r="CL5" s="72" t="s">
        <v>88</v>
      </c>
      <c r="CM5" s="72" t="s">
        <v>83</v>
      </c>
      <c r="CN5" s="72" t="s">
        <v>84</v>
      </c>
      <c r="CO5" s="72" t="s">
        <v>85</v>
      </c>
      <c r="CP5" s="72" t="s">
        <v>86</v>
      </c>
      <c r="CQ5" s="72" t="s">
        <v>87</v>
      </c>
      <c r="CR5" s="72" t="s">
        <v>89</v>
      </c>
      <c r="CS5" s="72" t="s">
        <v>90</v>
      </c>
      <c r="CT5" s="72" t="s">
        <v>91</v>
      </c>
      <c r="CU5" s="72" t="s">
        <v>92</v>
      </c>
      <c r="CV5" s="72" t="s">
        <v>93</v>
      </c>
      <c r="CW5" s="72" t="s">
        <v>88</v>
      </c>
      <c r="CX5" s="72" t="s">
        <v>83</v>
      </c>
      <c r="CY5" s="72" t="s">
        <v>84</v>
      </c>
      <c r="CZ5" s="72" t="s">
        <v>85</v>
      </c>
      <c r="DA5" s="72" t="s">
        <v>86</v>
      </c>
      <c r="DB5" s="72" t="s">
        <v>87</v>
      </c>
      <c r="DC5" s="72" t="s">
        <v>89</v>
      </c>
      <c r="DD5" s="72" t="s">
        <v>90</v>
      </c>
      <c r="DE5" s="72" t="s">
        <v>91</v>
      </c>
      <c r="DF5" s="72" t="s">
        <v>92</v>
      </c>
      <c r="DG5" s="72" t="s">
        <v>93</v>
      </c>
      <c r="DH5" s="72" t="s">
        <v>88</v>
      </c>
      <c r="DI5" s="72" t="s">
        <v>83</v>
      </c>
      <c r="DJ5" s="72" t="s">
        <v>84</v>
      </c>
      <c r="DK5" s="72" t="s">
        <v>85</v>
      </c>
      <c r="DL5" s="72" t="s">
        <v>86</v>
      </c>
      <c r="DM5" s="72" t="s">
        <v>87</v>
      </c>
      <c r="DN5" s="72" t="s">
        <v>89</v>
      </c>
      <c r="DO5" s="72" t="s">
        <v>90</v>
      </c>
      <c r="DP5" s="72" t="s">
        <v>91</v>
      </c>
      <c r="DQ5" s="72" t="s">
        <v>92</v>
      </c>
      <c r="DR5" s="72" t="s">
        <v>93</v>
      </c>
      <c r="DS5" s="72" t="s">
        <v>88</v>
      </c>
      <c r="DT5" s="72" t="s">
        <v>83</v>
      </c>
      <c r="DU5" s="72" t="s">
        <v>84</v>
      </c>
      <c r="DV5" s="72" t="s">
        <v>85</v>
      </c>
      <c r="DW5" s="72" t="s">
        <v>86</v>
      </c>
      <c r="DX5" s="72" t="s">
        <v>87</v>
      </c>
      <c r="DY5" s="72" t="s">
        <v>89</v>
      </c>
      <c r="DZ5" s="72" t="s">
        <v>90</v>
      </c>
      <c r="EA5" s="72" t="s">
        <v>91</v>
      </c>
      <c r="EB5" s="72" t="s">
        <v>92</v>
      </c>
      <c r="EC5" s="72" t="s">
        <v>93</v>
      </c>
      <c r="ED5" s="72" t="s">
        <v>88</v>
      </c>
      <c r="EE5" s="72" t="s">
        <v>83</v>
      </c>
      <c r="EF5" s="72" t="s">
        <v>84</v>
      </c>
      <c r="EG5" s="72" t="s">
        <v>85</v>
      </c>
      <c r="EH5" s="72" t="s">
        <v>86</v>
      </c>
      <c r="EI5" s="72" t="s">
        <v>87</v>
      </c>
      <c r="EJ5" s="72" t="s">
        <v>89</v>
      </c>
      <c r="EK5" s="72" t="s">
        <v>90</v>
      </c>
      <c r="EL5" s="72" t="s">
        <v>91</v>
      </c>
      <c r="EM5" s="72" t="s">
        <v>92</v>
      </c>
      <c r="EN5" s="72" t="s">
        <v>93</v>
      </c>
      <c r="EO5" s="72" t="s">
        <v>88</v>
      </c>
    </row>
    <row r="6" spans="1:148" s="61" customFormat="1">
      <c r="A6" s="62" t="s">
        <v>94</v>
      </c>
      <c r="B6" s="67">
        <f t="shared" ref="B6:X6" si="1">B7</f>
        <v>2024</v>
      </c>
      <c r="C6" s="67">
        <f t="shared" si="1"/>
        <v>262137</v>
      </c>
      <c r="D6" s="67">
        <f t="shared" si="1"/>
        <v>46</v>
      </c>
      <c r="E6" s="67">
        <f t="shared" si="1"/>
        <v>17</v>
      </c>
      <c r="F6" s="67">
        <f t="shared" si="1"/>
        <v>5</v>
      </c>
      <c r="G6" s="67">
        <f t="shared" si="1"/>
        <v>0</v>
      </c>
      <c r="H6" s="67" t="str">
        <f t="shared" si="1"/>
        <v>京都府　南丹市</v>
      </c>
      <c r="I6" s="67" t="str">
        <f t="shared" si="1"/>
        <v>法適用</v>
      </c>
      <c r="J6" s="67" t="str">
        <f t="shared" si="1"/>
        <v>下水道事業</v>
      </c>
      <c r="K6" s="67" t="str">
        <f t="shared" si="1"/>
        <v>農業集落排水</v>
      </c>
      <c r="L6" s="67" t="str">
        <f t="shared" si="1"/>
        <v>F2</v>
      </c>
      <c r="M6" s="67" t="str">
        <f t="shared" si="1"/>
        <v>非設置</v>
      </c>
      <c r="N6" s="75" t="str">
        <f t="shared" si="1"/>
        <v>-</v>
      </c>
      <c r="O6" s="75">
        <f t="shared" si="1"/>
        <v>64.17</v>
      </c>
      <c r="P6" s="75">
        <f t="shared" si="1"/>
        <v>14.68</v>
      </c>
      <c r="Q6" s="75">
        <f t="shared" si="1"/>
        <v>71.23</v>
      </c>
      <c r="R6" s="75">
        <f t="shared" si="1"/>
        <v>3520</v>
      </c>
      <c r="S6" s="75">
        <f t="shared" si="1"/>
        <v>29531</v>
      </c>
      <c r="T6" s="75">
        <f t="shared" si="1"/>
        <v>616.4</v>
      </c>
      <c r="U6" s="75">
        <f t="shared" si="1"/>
        <v>47.91</v>
      </c>
      <c r="V6" s="75">
        <f t="shared" si="1"/>
        <v>4306</v>
      </c>
      <c r="W6" s="75">
        <f t="shared" si="1"/>
        <v>3.65</v>
      </c>
      <c r="X6" s="75">
        <f t="shared" si="1"/>
        <v>1179.73</v>
      </c>
      <c r="Y6" s="83">
        <f t="shared" ref="Y6:AH6" si="2">IF(Y7="",NA(),Y7)</f>
        <v>95.99</v>
      </c>
      <c r="Z6" s="83">
        <f t="shared" si="2"/>
        <v>99.63</v>
      </c>
      <c r="AA6" s="83">
        <f t="shared" si="2"/>
        <v>97.97</v>
      </c>
      <c r="AB6" s="83">
        <f t="shared" si="2"/>
        <v>96.97</v>
      </c>
      <c r="AC6" s="83">
        <f t="shared" si="2"/>
        <v>96.07</v>
      </c>
      <c r="AD6" s="83">
        <f t="shared" si="2"/>
        <v>106.37</v>
      </c>
      <c r="AE6" s="83">
        <f t="shared" si="2"/>
        <v>106.07</v>
      </c>
      <c r="AF6" s="83">
        <f t="shared" si="2"/>
        <v>105.5</v>
      </c>
      <c r="AG6" s="83">
        <f t="shared" si="2"/>
        <v>106.35</v>
      </c>
      <c r="AH6" s="83">
        <f t="shared" si="2"/>
        <v>106.62</v>
      </c>
      <c r="AI6" s="75" t="str">
        <f>IF(AI7="","",IF(AI7="-","【-】","【"&amp;SUBSTITUTE(TEXT(AI7,"#,##0.00"),"-","△")&amp;"】"))</f>
        <v>【104.30】</v>
      </c>
      <c r="AJ6" s="83">
        <f t="shared" ref="AJ6:AS6" si="3">IF(AJ7="",NA(),AJ7)</f>
        <v>45.73</v>
      </c>
      <c r="AK6" s="83">
        <f t="shared" si="3"/>
        <v>47.21</v>
      </c>
      <c r="AL6" s="83">
        <f t="shared" si="3"/>
        <v>57.58</v>
      </c>
      <c r="AM6" s="83">
        <f t="shared" si="3"/>
        <v>77.5</v>
      </c>
      <c r="AN6" s="83">
        <f t="shared" si="3"/>
        <v>100.32</v>
      </c>
      <c r="AO6" s="83">
        <f t="shared" si="3"/>
        <v>139.02000000000001</v>
      </c>
      <c r="AP6" s="83">
        <f t="shared" si="3"/>
        <v>132.04</v>
      </c>
      <c r="AQ6" s="83">
        <f t="shared" si="3"/>
        <v>145.43</v>
      </c>
      <c r="AR6" s="83">
        <f t="shared" si="3"/>
        <v>129.88999999999999</v>
      </c>
      <c r="AS6" s="83">
        <f t="shared" si="3"/>
        <v>107.99</v>
      </c>
      <c r="AT6" s="75" t="str">
        <f>IF(AT7="","",IF(AT7="-","【-】","【"&amp;SUBSTITUTE(TEXT(AT7,"#,##0.00"),"-","△")&amp;"】"))</f>
        <v>【102.74】</v>
      </c>
      <c r="AU6" s="83">
        <f t="shared" ref="AU6:BD6" si="4">IF(AU7="",NA(),AU7)</f>
        <v>49.16</v>
      </c>
      <c r="AV6" s="83">
        <f t="shared" si="4"/>
        <v>35.369999999999997</v>
      </c>
      <c r="AW6" s="83">
        <f t="shared" si="4"/>
        <v>16.829999999999998</v>
      </c>
      <c r="AX6" s="83">
        <f t="shared" si="4"/>
        <v>-7.86</v>
      </c>
      <c r="AY6" s="83">
        <f t="shared" si="4"/>
        <v>-15.43</v>
      </c>
      <c r="AZ6" s="83">
        <f t="shared" si="4"/>
        <v>29.13</v>
      </c>
      <c r="BA6" s="83">
        <f t="shared" si="4"/>
        <v>35.69</v>
      </c>
      <c r="BB6" s="83">
        <f t="shared" si="4"/>
        <v>38.4</v>
      </c>
      <c r="BC6" s="83">
        <f t="shared" si="4"/>
        <v>44.04</v>
      </c>
      <c r="BD6" s="83">
        <f t="shared" si="4"/>
        <v>58.25</v>
      </c>
      <c r="BE6" s="75" t="str">
        <f>IF(BE7="","",IF(BE7="-","【-】","【"&amp;SUBSTITUTE(TEXT(BE7,"#,##0.00"),"-","△")&amp;"】"))</f>
        <v>【47.19】</v>
      </c>
      <c r="BF6" s="83">
        <f t="shared" ref="BF6:BO6" si="5">IF(BF7="",NA(),BF7)</f>
        <v>66.55</v>
      </c>
      <c r="BG6" s="83">
        <f t="shared" si="5"/>
        <v>25.63</v>
      </c>
      <c r="BH6" s="83">
        <f t="shared" si="5"/>
        <v>23.31</v>
      </c>
      <c r="BI6" s="83">
        <f t="shared" si="5"/>
        <v>21.48</v>
      </c>
      <c r="BJ6" s="83">
        <f t="shared" si="5"/>
        <v>21.62</v>
      </c>
      <c r="BK6" s="83">
        <f t="shared" si="5"/>
        <v>867.83</v>
      </c>
      <c r="BL6" s="83">
        <f t="shared" si="5"/>
        <v>791.76</v>
      </c>
      <c r="BM6" s="83">
        <f t="shared" si="5"/>
        <v>900.82</v>
      </c>
      <c r="BN6" s="83">
        <f t="shared" si="5"/>
        <v>839.21</v>
      </c>
      <c r="BO6" s="83">
        <f t="shared" si="5"/>
        <v>791.46</v>
      </c>
      <c r="BP6" s="75" t="str">
        <f>IF(BP7="","",IF(BP7="-","【-】","【"&amp;SUBSTITUTE(TEXT(BP7,"#,##0.00"),"-","△")&amp;"】"))</f>
        <v>【798.10】</v>
      </c>
      <c r="BQ6" s="83">
        <f t="shared" ref="BQ6:BZ6" si="6">IF(BQ7="",NA(),BQ7)</f>
        <v>60.95</v>
      </c>
      <c r="BR6" s="83">
        <f t="shared" si="6"/>
        <v>57.29</v>
      </c>
      <c r="BS6" s="83">
        <f t="shared" si="6"/>
        <v>55.84</v>
      </c>
      <c r="BT6" s="83">
        <f t="shared" si="6"/>
        <v>52.77</v>
      </c>
      <c r="BU6" s="83">
        <f t="shared" si="6"/>
        <v>55.65</v>
      </c>
      <c r="BV6" s="83">
        <f t="shared" si="6"/>
        <v>57.08</v>
      </c>
      <c r="BW6" s="83">
        <f t="shared" si="6"/>
        <v>56.26</v>
      </c>
      <c r="BX6" s="83">
        <f t="shared" si="6"/>
        <v>52.94</v>
      </c>
      <c r="BY6" s="83">
        <f t="shared" si="6"/>
        <v>52.05</v>
      </c>
      <c r="BZ6" s="83">
        <f t="shared" si="6"/>
        <v>47.96</v>
      </c>
      <c r="CA6" s="75" t="str">
        <f>IF(CA7="","",IF(CA7="-","【-】","【"&amp;SUBSTITUTE(TEXT(CA7,"#,##0.00"),"-","△")&amp;"】"))</f>
        <v>【54.51】</v>
      </c>
      <c r="CB6" s="83">
        <f t="shared" ref="CB6:CK6" si="7">IF(CB7="",NA(),CB7)</f>
        <v>295.73</v>
      </c>
      <c r="CC6" s="83">
        <f t="shared" si="7"/>
        <v>317.02</v>
      </c>
      <c r="CD6" s="83">
        <f t="shared" si="7"/>
        <v>327.61</v>
      </c>
      <c r="CE6" s="83">
        <f t="shared" si="7"/>
        <v>348.52</v>
      </c>
      <c r="CF6" s="83">
        <f t="shared" si="7"/>
        <v>334.38</v>
      </c>
      <c r="CG6" s="83">
        <f t="shared" si="7"/>
        <v>274.99</v>
      </c>
      <c r="CH6" s="83">
        <f t="shared" si="7"/>
        <v>282.08999999999997</v>
      </c>
      <c r="CI6" s="83">
        <f t="shared" si="7"/>
        <v>303.27999999999997</v>
      </c>
      <c r="CJ6" s="83">
        <f t="shared" si="7"/>
        <v>301.86</v>
      </c>
      <c r="CK6" s="83">
        <f t="shared" si="7"/>
        <v>325.85000000000002</v>
      </c>
      <c r="CL6" s="75" t="str">
        <f>IF(CL7="","",IF(CL7="-","【-】","【"&amp;SUBSTITUTE(TEXT(CL7,"#,##0.00"),"-","△")&amp;"】"))</f>
        <v>【286.33】</v>
      </c>
      <c r="CM6" s="83">
        <f t="shared" ref="CM6:CV6" si="8">IF(CM7="",NA(),CM7)</f>
        <v>37.799999999999997</v>
      </c>
      <c r="CN6" s="83">
        <f t="shared" si="8"/>
        <v>38.69</v>
      </c>
      <c r="CO6" s="83">
        <f t="shared" si="8"/>
        <v>37.4</v>
      </c>
      <c r="CP6" s="83">
        <f t="shared" si="8"/>
        <v>40.82</v>
      </c>
      <c r="CQ6" s="83">
        <f t="shared" si="8"/>
        <v>44.47</v>
      </c>
      <c r="CR6" s="83">
        <f t="shared" si="8"/>
        <v>54.83</v>
      </c>
      <c r="CS6" s="83">
        <f t="shared" si="8"/>
        <v>66.53</v>
      </c>
      <c r="CT6" s="83">
        <f t="shared" si="8"/>
        <v>52.35</v>
      </c>
      <c r="CU6" s="83">
        <f t="shared" si="8"/>
        <v>46.25</v>
      </c>
      <c r="CV6" s="83">
        <f t="shared" si="8"/>
        <v>45.32</v>
      </c>
      <c r="CW6" s="75" t="str">
        <f>IF(CW7="","",IF(CW7="-","【-】","【"&amp;SUBSTITUTE(TEXT(CW7,"#,##0.00"),"-","△")&amp;"】"))</f>
        <v>【49.92】</v>
      </c>
      <c r="CX6" s="83">
        <f t="shared" ref="CX6:DG6" si="9">IF(CX7="",NA(),CX7)</f>
        <v>92.11</v>
      </c>
      <c r="CY6" s="83">
        <f t="shared" si="9"/>
        <v>91.69</v>
      </c>
      <c r="CZ6" s="83">
        <f t="shared" si="9"/>
        <v>91.47</v>
      </c>
      <c r="DA6" s="83">
        <f t="shared" si="9"/>
        <v>91.43</v>
      </c>
      <c r="DB6" s="83">
        <f t="shared" si="9"/>
        <v>91.66</v>
      </c>
      <c r="DC6" s="83">
        <f t="shared" si="9"/>
        <v>84.7</v>
      </c>
      <c r="DD6" s="83">
        <f t="shared" si="9"/>
        <v>84.67</v>
      </c>
      <c r="DE6" s="83">
        <f t="shared" si="9"/>
        <v>84.39</v>
      </c>
      <c r="DF6" s="83">
        <f t="shared" si="9"/>
        <v>83.96</v>
      </c>
      <c r="DG6" s="83">
        <f t="shared" si="9"/>
        <v>83.54</v>
      </c>
      <c r="DH6" s="75" t="str">
        <f>IF(DH7="","",IF(DH7="-","【-】","【"&amp;SUBSTITUTE(TEXT(DH7,"#,##0.00"),"-","△")&amp;"】"))</f>
        <v>【87.80】</v>
      </c>
      <c r="DI6" s="83">
        <f t="shared" ref="DI6:DR6" si="10">IF(DI7="",NA(),DI7)</f>
        <v>4.05</v>
      </c>
      <c r="DJ6" s="83">
        <f t="shared" si="10"/>
        <v>7.79</v>
      </c>
      <c r="DK6" s="83">
        <f t="shared" si="10"/>
        <v>11.37</v>
      </c>
      <c r="DL6" s="83">
        <f t="shared" si="10"/>
        <v>14.9</v>
      </c>
      <c r="DM6" s="83">
        <f t="shared" si="10"/>
        <v>18.190000000000001</v>
      </c>
      <c r="DN6" s="83">
        <f t="shared" si="10"/>
        <v>20.34</v>
      </c>
      <c r="DO6" s="83">
        <f t="shared" si="10"/>
        <v>21.85</v>
      </c>
      <c r="DP6" s="83">
        <f t="shared" si="10"/>
        <v>25.19</v>
      </c>
      <c r="DQ6" s="83">
        <f t="shared" si="10"/>
        <v>25.46</v>
      </c>
      <c r="DR6" s="83">
        <f t="shared" si="10"/>
        <v>24.53</v>
      </c>
      <c r="DS6" s="75" t="str">
        <f>IF(DS7="","",IF(DS7="-","【-】","【"&amp;SUBSTITUTE(TEXT(DS7,"#,##0.00"),"-","△")&amp;"】"))</f>
        <v>【28.46】</v>
      </c>
      <c r="DT6" s="75">
        <f t="shared" ref="DT6:EC6" si="11">IF(DT7="",NA(),DT7)</f>
        <v>0</v>
      </c>
      <c r="DU6" s="75">
        <f t="shared" si="11"/>
        <v>0</v>
      </c>
      <c r="DV6" s="75">
        <f t="shared" si="11"/>
        <v>0</v>
      </c>
      <c r="DW6" s="75">
        <f t="shared" si="11"/>
        <v>0</v>
      </c>
      <c r="DX6" s="75">
        <f t="shared" si="11"/>
        <v>0</v>
      </c>
      <c r="DY6" s="75">
        <f t="shared" si="11"/>
        <v>0</v>
      </c>
      <c r="DZ6" s="75">
        <f t="shared" si="11"/>
        <v>0</v>
      </c>
      <c r="EA6" s="75">
        <f t="shared" si="11"/>
        <v>0</v>
      </c>
      <c r="EB6" s="83">
        <f t="shared" si="11"/>
        <v>0.19</v>
      </c>
      <c r="EC6" s="75">
        <f t="shared" si="11"/>
        <v>0</v>
      </c>
      <c r="ED6" s="75" t="str">
        <f>IF(ED7="","",IF(ED7="-","【-】","【"&amp;SUBSTITUTE(TEXT(ED7,"#,##0.00"),"-","△")&amp;"】"))</f>
        <v>【0.03】</v>
      </c>
      <c r="EE6" s="75">
        <f t="shared" ref="EE6:EN6" si="12">IF(EE7="",NA(),EE7)</f>
        <v>0</v>
      </c>
      <c r="EF6" s="75">
        <f t="shared" si="12"/>
        <v>0</v>
      </c>
      <c r="EG6" s="75">
        <f t="shared" si="12"/>
        <v>0</v>
      </c>
      <c r="EH6" s="75">
        <f t="shared" si="12"/>
        <v>0</v>
      </c>
      <c r="EI6" s="75">
        <f t="shared" si="12"/>
        <v>0</v>
      </c>
      <c r="EJ6" s="83">
        <f t="shared" si="12"/>
        <v>0.25</v>
      </c>
      <c r="EK6" s="83">
        <f t="shared" si="12"/>
        <v>5.e-002</v>
      </c>
      <c r="EL6" s="83">
        <f t="shared" si="12"/>
        <v>3.e-002</v>
      </c>
      <c r="EM6" s="83">
        <f t="shared" si="12"/>
        <v>3.e-002</v>
      </c>
      <c r="EN6" s="83">
        <f t="shared" si="12"/>
        <v>3.e-002</v>
      </c>
      <c r="EO6" s="75" t="str">
        <f>IF(EO7="","",IF(EO7="-","【-】","【"&amp;SUBSTITUTE(TEXT(EO7,"#,##0.00"),"-","△")&amp;"】"))</f>
        <v>【0.02】</v>
      </c>
    </row>
    <row r="7" spans="1:148" s="61" customFormat="1">
      <c r="A7" s="62"/>
      <c r="B7" s="68">
        <v>2024</v>
      </c>
      <c r="C7" s="68">
        <v>262137</v>
      </c>
      <c r="D7" s="68">
        <v>46</v>
      </c>
      <c r="E7" s="68">
        <v>17</v>
      </c>
      <c r="F7" s="68">
        <v>5</v>
      </c>
      <c r="G7" s="68">
        <v>0</v>
      </c>
      <c r="H7" s="68" t="s">
        <v>95</v>
      </c>
      <c r="I7" s="68" t="s">
        <v>96</v>
      </c>
      <c r="J7" s="68" t="s">
        <v>97</v>
      </c>
      <c r="K7" s="68" t="s">
        <v>98</v>
      </c>
      <c r="L7" s="68" t="s">
        <v>99</v>
      </c>
      <c r="M7" s="68" t="s">
        <v>100</v>
      </c>
      <c r="N7" s="76" t="s">
        <v>101</v>
      </c>
      <c r="O7" s="76">
        <v>64.17</v>
      </c>
      <c r="P7" s="76">
        <v>14.68</v>
      </c>
      <c r="Q7" s="76">
        <v>71.23</v>
      </c>
      <c r="R7" s="76">
        <v>3520</v>
      </c>
      <c r="S7" s="76">
        <v>29531</v>
      </c>
      <c r="T7" s="76">
        <v>616.4</v>
      </c>
      <c r="U7" s="76">
        <v>47.91</v>
      </c>
      <c r="V7" s="76">
        <v>4306</v>
      </c>
      <c r="W7" s="76">
        <v>3.65</v>
      </c>
      <c r="X7" s="76">
        <v>1179.73</v>
      </c>
      <c r="Y7" s="76">
        <v>95.99</v>
      </c>
      <c r="Z7" s="76">
        <v>99.63</v>
      </c>
      <c r="AA7" s="76">
        <v>97.97</v>
      </c>
      <c r="AB7" s="76">
        <v>96.97</v>
      </c>
      <c r="AC7" s="76">
        <v>96.07</v>
      </c>
      <c r="AD7" s="76">
        <v>106.37</v>
      </c>
      <c r="AE7" s="76">
        <v>106.07</v>
      </c>
      <c r="AF7" s="76">
        <v>105.5</v>
      </c>
      <c r="AG7" s="76">
        <v>106.35</v>
      </c>
      <c r="AH7" s="76">
        <v>106.62</v>
      </c>
      <c r="AI7" s="76">
        <v>104.3</v>
      </c>
      <c r="AJ7" s="76">
        <v>45.73</v>
      </c>
      <c r="AK7" s="76">
        <v>47.21</v>
      </c>
      <c r="AL7" s="76">
        <v>57.58</v>
      </c>
      <c r="AM7" s="76">
        <v>77.5</v>
      </c>
      <c r="AN7" s="76">
        <v>100.32</v>
      </c>
      <c r="AO7" s="76">
        <v>139.02000000000001</v>
      </c>
      <c r="AP7" s="76">
        <v>132.04</v>
      </c>
      <c r="AQ7" s="76">
        <v>145.43</v>
      </c>
      <c r="AR7" s="76">
        <v>129.88999999999999</v>
      </c>
      <c r="AS7" s="76">
        <v>107.99</v>
      </c>
      <c r="AT7" s="76">
        <v>102.74</v>
      </c>
      <c r="AU7" s="76">
        <v>49.16</v>
      </c>
      <c r="AV7" s="76">
        <v>35.369999999999997</v>
      </c>
      <c r="AW7" s="76">
        <v>16.829999999999998</v>
      </c>
      <c r="AX7" s="76">
        <v>-7.86</v>
      </c>
      <c r="AY7" s="76">
        <v>-15.43</v>
      </c>
      <c r="AZ7" s="76">
        <v>29.13</v>
      </c>
      <c r="BA7" s="76">
        <v>35.69</v>
      </c>
      <c r="BB7" s="76">
        <v>38.4</v>
      </c>
      <c r="BC7" s="76">
        <v>44.04</v>
      </c>
      <c r="BD7" s="76">
        <v>58.25</v>
      </c>
      <c r="BE7" s="76">
        <v>47.19</v>
      </c>
      <c r="BF7" s="76">
        <v>66.55</v>
      </c>
      <c r="BG7" s="76">
        <v>25.63</v>
      </c>
      <c r="BH7" s="76">
        <v>23.31</v>
      </c>
      <c r="BI7" s="76">
        <v>21.48</v>
      </c>
      <c r="BJ7" s="76">
        <v>21.62</v>
      </c>
      <c r="BK7" s="76">
        <v>867.83</v>
      </c>
      <c r="BL7" s="76">
        <v>791.76</v>
      </c>
      <c r="BM7" s="76">
        <v>900.82</v>
      </c>
      <c r="BN7" s="76">
        <v>839.21</v>
      </c>
      <c r="BO7" s="76">
        <v>791.46</v>
      </c>
      <c r="BP7" s="76">
        <v>798.1</v>
      </c>
      <c r="BQ7" s="76">
        <v>60.95</v>
      </c>
      <c r="BR7" s="76">
        <v>57.29</v>
      </c>
      <c r="BS7" s="76">
        <v>55.84</v>
      </c>
      <c r="BT7" s="76">
        <v>52.77</v>
      </c>
      <c r="BU7" s="76">
        <v>55.65</v>
      </c>
      <c r="BV7" s="76">
        <v>57.08</v>
      </c>
      <c r="BW7" s="76">
        <v>56.26</v>
      </c>
      <c r="BX7" s="76">
        <v>52.94</v>
      </c>
      <c r="BY7" s="76">
        <v>52.05</v>
      </c>
      <c r="BZ7" s="76">
        <v>47.96</v>
      </c>
      <c r="CA7" s="76">
        <v>54.51</v>
      </c>
      <c r="CB7" s="76">
        <v>295.73</v>
      </c>
      <c r="CC7" s="76">
        <v>317.02</v>
      </c>
      <c r="CD7" s="76">
        <v>327.61</v>
      </c>
      <c r="CE7" s="76">
        <v>348.52</v>
      </c>
      <c r="CF7" s="76">
        <v>334.38</v>
      </c>
      <c r="CG7" s="76">
        <v>274.99</v>
      </c>
      <c r="CH7" s="76">
        <v>282.08999999999997</v>
      </c>
      <c r="CI7" s="76">
        <v>303.27999999999997</v>
      </c>
      <c r="CJ7" s="76">
        <v>301.86</v>
      </c>
      <c r="CK7" s="76">
        <v>325.85000000000002</v>
      </c>
      <c r="CL7" s="76">
        <v>286.33</v>
      </c>
      <c r="CM7" s="76">
        <v>37.799999999999997</v>
      </c>
      <c r="CN7" s="76">
        <v>38.69</v>
      </c>
      <c r="CO7" s="76">
        <v>37.4</v>
      </c>
      <c r="CP7" s="76">
        <v>40.82</v>
      </c>
      <c r="CQ7" s="76">
        <v>44.47</v>
      </c>
      <c r="CR7" s="76">
        <v>54.83</v>
      </c>
      <c r="CS7" s="76">
        <v>66.53</v>
      </c>
      <c r="CT7" s="76">
        <v>52.35</v>
      </c>
      <c r="CU7" s="76">
        <v>46.25</v>
      </c>
      <c r="CV7" s="76">
        <v>45.32</v>
      </c>
      <c r="CW7" s="76">
        <v>49.92</v>
      </c>
      <c r="CX7" s="76">
        <v>92.11</v>
      </c>
      <c r="CY7" s="76">
        <v>91.69</v>
      </c>
      <c r="CZ7" s="76">
        <v>91.47</v>
      </c>
      <c r="DA7" s="76">
        <v>91.43</v>
      </c>
      <c r="DB7" s="76">
        <v>91.66</v>
      </c>
      <c r="DC7" s="76">
        <v>84.7</v>
      </c>
      <c r="DD7" s="76">
        <v>84.67</v>
      </c>
      <c r="DE7" s="76">
        <v>84.39</v>
      </c>
      <c r="DF7" s="76">
        <v>83.96</v>
      </c>
      <c r="DG7" s="76">
        <v>83.54</v>
      </c>
      <c r="DH7" s="76">
        <v>87.8</v>
      </c>
      <c r="DI7" s="76">
        <v>4.05</v>
      </c>
      <c r="DJ7" s="76">
        <v>7.79</v>
      </c>
      <c r="DK7" s="76">
        <v>11.37</v>
      </c>
      <c r="DL7" s="76">
        <v>14.9</v>
      </c>
      <c r="DM7" s="76">
        <v>18.190000000000001</v>
      </c>
      <c r="DN7" s="76">
        <v>20.34</v>
      </c>
      <c r="DO7" s="76">
        <v>21.85</v>
      </c>
      <c r="DP7" s="76">
        <v>25.19</v>
      </c>
      <c r="DQ7" s="76">
        <v>25.46</v>
      </c>
      <c r="DR7" s="76">
        <v>24.53</v>
      </c>
      <c r="DS7" s="76">
        <v>28.46</v>
      </c>
      <c r="DT7" s="76">
        <v>0</v>
      </c>
      <c r="DU7" s="76">
        <v>0</v>
      </c>
      <c r="DV7" s="76">
        <v>0</v>
      </c>
      <c r="DW7" s="76">
        <v>0</v>
      </c>
      <c r="DX7" s="76">
        <v>0</v>
      </c>
      <c r="DY7" s="76">
        <v>0</v>
      </c>
      <c r="DZ7" s="76">
        <v>0</v>
      </c>
      <c r="EA7" s="76">
        <v>0</v>
      </c>
      <c r="EB7" s="76">
        <v>0.19</v>
      </c>
      <c r="EC7" s="76">
        <v>0</v>
      </c>
      <c r="ED7" s="76">
        <v>3.e-002</v>
      </c>
      <c r="EE7" s="76">
        <v>0</v>
      </c>
      <c r="EF7" s="76">
        <v>0</v>
      </c>
      <c r="EG7" s="76">
        <v>0</v>
      </c>
      <c r="EH7" s="76">
        <v>0</v>
      </c>
      <c r="EI7" s="76">
        <v>0</v>
      </c>
      <c r="EJ7" s="76">
        <v>0.25</v>
      </c>
      <c r="EK7" s="76">
        <v>5.e-002</v>
      </c>
      <c r="EL7" s="76">
        <v>3.e-002</v>
      </c>
      <c r="EM7" s="76">
        <v>3.e-002</v>
      </c>
      <c r="EN7" s="76">
        <v>3.e-002</v>
      </c>
      <c r="EO7" s="76">
        <v>2.e-002</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31</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2025-12-23T06:21:28Z</dcterms:created>
  <dcterms:modified xsi:type="dcterms:W3CDTF">2026-01-30T02:18:08Z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2026-01-30T02:18:08Z</vt:filetime>
  </property>
</Properties>
</file>