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nH79WX5068OaXF2l2WJ9bkWS0+445tSjdrYo3CXSRlhkJmAcl2xz713Z89tJbIA7Sn6ROrlkslLloL5bA50FhQ==" workbookSaltValue="85s5rx4vQO3Sf0hypbdYW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<sst xmlns="http://schemas.openxmlformats.org/spreadsheetml/2006/main" xmlns:r="http://schemas.openxmlformats.org/officeDocument/2006/relationships" count="114" uniqueCount="114">
  <si>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</si>
  <si>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</si>
  <si>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</si>
  <si>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</si>
  <si>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</si>
  <si>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</si>
  <si>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</si>
  <si>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</si>
  <si>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</si>
  <si>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</si>
  <si>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</si>
  <si>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</si>
  <si>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</si>
  <si>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</si>
  <si>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</si>
  <si>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</si>
  <si>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</si>
  <si>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</si>
  <si>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</si>
  <si>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</si>
  <si>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</si>
  <si>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</si>
  <si>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</si>
  <si>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</si>
  <si>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</si>
  <si>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</si>
  <si>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</si>
  <si>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</si>
  <si>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</si>
  <si>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</si>
  <si>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</si>
  <si>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</si>
  <si>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</si>
  <si>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</si>
  <si>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</si>
  <si>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</si>
  <si>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</si>
  <si>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</si>
  <si>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</si>
  <si>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</si>
  <si>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</si>
  <si>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</si>
  <si>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</si>
  <si>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</si>
  <si>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</si>
  <si>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</si>
  <si>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</si>
  <si>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</si>
  <si>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</si>
  <si>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</si>
  <si>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</si>
  <si>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</si>
  <si>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</si>
  <si>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</si>
  <si>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</si>
  <si>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</si>
  <si>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</si>
  <si>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</si>
  <si>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</si>
  <si>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</si>
  <si>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</si>
  <si>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</si>
  <si>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</si>
  <si>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</si>
  <si>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</si>
  <si>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</si>
  <si>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</si>
  <si>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</si>
  <si>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</si>
  <si>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①有形固定資産減価償却率
　公営企業会計移行後5年度目であるため、有形固定資産減価償却率は低い状況となっているが、供用開始の平成11年から25年が経過しており、実際には老朽化が進んでいる。機械装置などは耐用年数を超えているものもあるため、長寿命化や更新の検討を進めているところである。
②管渠老朽化率、③管渠改善率
　法定耐用年数を超過したものがないため、管渠老朽化率は0％となっており、老朽管渠の更新や改良も実施していないことから、管渠改善率も0％となっている。ただし、数値はゼロであるが施設の老朽化は進んでいる点には留意する必要がある。</t>
    <rPh sb="237" eb="239">
      <t>スウチ</t>
    </rPh>
    <rPh sb="246" eb="248">
      <t>シセツ</t>
    </rPh>
    <rPh sb="249" eb="252">
      <t>ロウキュウカ</t>
    </rPh>
    <rPh sb="253" eb="254">
      <t>スス</t>
    </rPh>
    <rPh sb="258" eb="259">
      <t>テン</t>
    </rPh>
    <rPh sb="261" eb="263">
      <t>リュウイ</t>
    </rPh>
    <rPh sb="265" eb="267">
      <t>ヒツヨウ</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</si>
  <si>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</si>
  <si>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</si>
  <si>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</si>
  <si>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</si>
  <si>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</si>
  <si>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</si>
  <si>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</si>
  <si>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</si>
  <si>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</si>
  <si>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</si>
  <si>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</si>
  <si>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</si>
  <si>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</si>
  <si>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</si>
  <si>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</si>
  <si>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</si>
  <si>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</si>
  <si>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</si>
  <si>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</si>
  <si>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</si>
  <si>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</si>
  <si>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</si>
  <si>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</si>
  <si>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</si>
  <si>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</si>
  <si>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</si>
  <si>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京都府　南丹市</t>
  </si>
  <si>
    <t>法適用</t>
  </si>
  <si>
    <t>下水道事業</t>
  </si>
  <si>
    <t>公共下水道</t>
  </si>
  <si>
    <t>Cc2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</si>
  <si>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</si>
  <si>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</si>
  <si>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</si>
  <si>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</si>
  <si>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</si>
  <si>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</si>
  <si>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</si>
  <si>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</si>
  <si>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</si>
  <si>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</si>
  <si>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</si>
  <si>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①経常収支比率、⑤経費回収率
　経常収支比率は100%を上回っており、経費回収率も100％に近い数値であるが、今後は使用料収入等の減少や、施設の老朽化等に伴う経費の増加により経営の悪化が見込まれるため、汚水処理費の削減努力を行ったうえで、適正な料金水準になるよう料金改定を行い、経営の安定化を図る。
③流動比率
　流動比率は105.07%となっており、短期的な債務に対する支払能力は現時点では問題ないと判断できる。
④企業債残高対事業規模比率
　類似団体平均を下回ってはいるものの、今後の投資規模や料金水準等について検討する必要がある。
⑥汚水処理原価
　類似団体平均を下回っているものの、前年度よりも6.03円増加しており、物価高騰等により汚水処理経費は今後も上昇が見込まれるため、経費の削減等に努める必要がある。
⑦施設利用率
　施設利用率は類似団体平均を上回っているが、水洗化率が90％を超えているにもかかわらず低い状況である。人口増加を前提とした事業計画に基づいて施設が整備されているものの、人口減少や各家庭の機器が節水型となってきていることなどが施設利用率が低い要因となっている。
⑧水洗化率
　類似団体平均を上回っているものの、未接続世帯も一定残っているため、今後も未接続者への下水道加入促進を行い、適正な使用料収入の確保に努める必要がある。</t>
    <rPh sb="131" eb="135">
      <t>リョウキ</t>
    </rPh>
    <rPh sb="136" eb="137">
      <t>オコナ</t>
    </rPh>
    <rPh sb="139" eb="141">
      <t>ケイエイ</t>
    </rPh>
    <rPh sb="142" eb="145">
      <t>アンテイカ</t>
    </rPh>
    <rPh sb="146" eb="147">
      <t>ハカ</t>
    </rPh>
    <rPh sb="157" eb="162">
      <t>リュウドウ</t>
    </rPh>
    <rPh sb="176" eb="179">
      <t>タンキテキ</t>
    </rPh>
    <rPh sb="180" eb="182">
      <t>サイム</t>
    </rPh>
    <rPh sb="183" eb="184">
      <t>タイ</t>
    </rPh>
    <rPh sb="186" eb="188">
      <t>シハライ</t>
    </rPh>
    <rPh sb="188" eb="190">
      <t>ノウリョク</t>
    </rPh>
    <rPh sb="191" eb="194">
      <t>ゲンジテン</t>
    </rPh>
    <rPh sb="196" eb="198">
      <t>モンダイ</t>
    </rPh>
    <rPh sb="201" eb="203">
      <t>ハンダン</t>
    </rPh>
    <rPh sb="285" eb="286">
      <t>シタ</t>
    </rPh>
    <rPh sb="295" eb="298">
      <t>ゼンネンド</t>
    </rPh>
    <rPh sb="305" eb="306">
      <t>エン</t>
    </rPh>
    <rPh sb="306" eb="308">
      <t>ゾウカ</t>
    </rPh>
    <phoneticPr fontId="1"/>
  </si>
  <si>
    <t>　経常収支は黒字であり累積欠損金は発生していないものの、今後は人口減少による使用料収入の減少や施設の老朽化に伴う経費の増加等により経営の悪化が見込まれる。
　本市は、人口に対して処理区域が広く地形の起伏も多いことに加え、近年の物価高騰の影響により維持管理経費が増加しやすく、厳しい財政運営を余儀なくされている。今後も使用料収入が大幅に増加する見込みもないため、適正な料金水準になるよう料金改定を行い、経営の安定化を図る。また、処理場及び管渠施設が更新の時期に差し掛かりつつあり、計画的な事業運営が求められる。
　これらの課題を踏まえて、将来にわたって安定的に事業を継続していくために今後の経営方針や事業計画の見直しを行い、状況の変化に対応した持続可能な経営に取り組んでいく。</t>
    <rPh sb="107" eb="109">
      <t>クワ</t>
    </rPh>
    <rPh sb="110" eb="112">
      <t>キンネン</t>
    </rPh>
    <rPh sb="113" eb="117">
      <t>ブッカコ</t>
    </rPh>
    <rPh sb="118" eb="120">
      <t>エイキョウ</t>
    </rPh>
    <rPh sb="123" eb="129">
      <t>イジカンリケ</t>
    </rPh>
    <rPh sb="130" eb="132">
      <t>ゾウカ</t>
    </rPh>
    <rPh sb="145" eb="147">
      <t>ヨギ</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</si>
</sst>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1.65</c:v>
                </c:pt>
                <c:pt idx="1">
                  <c:v>0.14000000000000001</c:v>
                </c:pt>
                <c:pt idx="2">
                  <c:v>8.e-002</c:v>
                </c:pt>
                <c:pt idx="3">
                  <c:v>0.57999999999999996</c:v>
                </c:pt>
                <c:pt idx="4">
                  <c:v>9.e-002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52.99</c:v>
                </c:pt>
                <c:pt idx="1">
                  <c:v>54.49</c:v>
                </c:pt>
                <c:pt idx="2">
                  <c:v>53.58</c:v>
                </c:pt>
                <c:pt idx="3">
                  <c:v>54.66</c:v>
                </c:pt>
                <c:pt idx="4">
                  <c:v>55.24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50.53</c:v>
                </c:pt>
                <c:pt idx="1">
                  <c:v>51.42</c:v>
                </c:pt>
                <c:pt idx="2">
                  <c:v>48.95</c:v>
                </c:pt>
                <c:pt idx="3">
                  <c:v>49.28</c:v>
                </c:pt>
                <c:pt idx="4">
                  <c:v>50.62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92.19</c:v>
                </c:pt>
                <c:pt idx="1">
                  <c:v>92.76</c:v>
                </c:pt>
                <c:pt idx="2">
                  <c:v>93.12</c:v>
                </c:pt>
                <c:pt idx="3">
                  <c:v>93.21</c:v>
                </c:pt>
                <c:pt idx="4">
                  <c:v>93.78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82.08</c:v>
                </c:pt>
                <c:pt idx="1">
                  <c:v>81.34</c:v>
                </c:pt>
                <c:pt idx="2">
                  <c:v>81.14</c:v>
                </c:pt>
                <c:pt idx="3">
                  <c:v>79.7</c:v>
                </c:pt>
                <c:pt idx="4">
                  <c:v>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111.11</c:v>
                </c:pt>
                <c:pt idx="1">
                  <c:v>113.88</c:v>
                </c:pt>
                <c:pt idx="2">
                  <c:v>112.18</c:v>
                </c:pt>
                <c:pt idx="3">
                  <c:v>110.58</c:v>
                </c:pt>
                <c:pt idx="4">
                  <c:v>109.01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107.21</c:v>
                </c:pt>
                <c:pt idx="1">
                  <c:v>107.08</c:v>
                </c:pt>
                <c:pt idx="2">
                  <c:v>106.08</c:v>
                </c:pt>
                <c:pt idx="3">
                  <c:v>106.87</c:v>
                </c:pt>
                <c:pt idx="4">
                  <c:v>106.45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3.77</c:v>
                </c:pt>
                <c:pt idx="1">
                  <c:v>7.46</c:v>
                </c:pt>
                <c:pt idx="2">
                  <c:v>11.03</c:v>
                </c:pt>
                <c:pt idx="3">
                  <c:v>14.51</c:v>
                </c:pt>
                <c:pt idx="4">
                  <c:v>17.899999999999999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12.7</c:v>
                </c:pt>
                <c:pt idx="1">
                  <c:v>14.65</c:v>
                </c:pt>
                <c:pt idx="2">
                  <c:v>16.11</c:v>
                </c:pt>
                <c:pt idx="3">
                  <c:v>17.05</c:v>
                </c:pt>
                <c:pt idx="4">
                  <c:v>17.62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
                  <c:v>0</c:v>
                </c:pt>
                <c:pt idx="1">
                  <c:v>0.1</c:v>
                </c:pt>
                <c:pt idx="2">
                  <c:v>0.17</c:v>
                </c:pt>
                <c:pt idx="3">
                  <c:v>0.22</c:v>
                </c:pt>
                <c:pt idx="4">
                  <c:v>0.18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43.71</c:v>
                </c:pt>
                <c:pt idx="1">
                  <c:v>45.94</c:v>
                </c:pt>
                <c:pt idx="2">
                  <c:v>29.34</c:v>
                </c:pt>
                <c:pt idx="3">
                  <c:v>21.73</c:v>
                </c:pt>
                <c:pt idx="4">
                  <c:v>19.96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50.58</c:v>
                </c:pt>
                <c:pt idx="1">
                  <c:v>68.83</c:v>
                </c:pt>
                <c:pt idx="2">
                  <c:v>81.63</c:v>
                </c:pt>
                <c:pt idx="3">
                  <c:v>89.05</c:v>
                </c:pt>
                <c:pt idx="4">
                  <c:v>105.07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40.67</c:v>
                </c:pt>
                <c:pt idx="1">
                  <c:v>47.7</c:v>
                </c:pt>
                <c:pt idx="2">
                  <c:v>50.59</c:v>
                </c:pt>
                <c:pt idx="3">
                  <c:v>62.37</c:v>
                </c:pt>
                <c:pt idx="4">
                  <c:v>63.88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938.45</c:v>
                </c:pt>
                <c:pt idx="1">
                  <c:v>1095.43</c:v>
                </c:pt>
                <c:pt idx="2">
                  <c:v>853.32</c:v>
                </c:pt>
                <c:pt idx="3">
                  <c:v>854.63</c:v>
                </c:pt>
                <c:pt idx="4">
                  <c:v>732.81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1050.51</c:v>
                </c:pt>
                <c:pt idx="1">
                  <c:v>1102.01</c:v>
                </c:pt>
                <c:pt idx="2">
                  <c:v>987.36</c:v>
                </c:pt>
                <c:pt idx="3">
                  <c:v>1042.77</c:v>
                </c:pt>
                <c:pt idx="4">
                  <c:v>943.46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93.59</c:v>
                </c:pt>
                <c:pt idx="1">
                  <c:v>95.93</c:v>
                </c:pt>
                <c:pt idx="2">
                  <c:v>98.06</c:v>
                </c:pt>
                <c:pt idx="3">
                  <c:v>98.5</c:v>
                </c:pt>
                <c:pt idx="4">
                  <c:v>95.79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82.65</c:v>
                </c:pt>
                <c:pt idx="1">
                  <c:v>82.55</c:v>
                </c:pt>
                <c:pt idx="2">
                  <c:v>83.55</c:v>
                </c:pt>
                <c:pt idx="3">
                  <c:v>84.48</c:v>
                </c:pt>
                <c:pt idx="4">
                  <c:v>79.22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196.26</c:v>
                </c:pt>
                <c:pt idx="1">
                  <c:v>192.46</c:v>
                </c:pt>
                <c:pt idx="2">
                  <c:v>188.34</c:v>
                </c:pt>
                <c:pt idx="3">
                  <c:v>188.06</c:v>
                </c:pt>
                <c:pt idx="4">
                  <c:v>194.09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186.3</c:v>
                </c:pt>
                <c:pt idx="1">
                  <c:v>188.38</c:v>
                </c:pt>
                <c:pt idx="2">
                  <c:v>185.98</c:v>
                </c:pt>
                <c:pt idx="3">
                  <c:v>187.11</c:v>
                </c:pt>
                <c:pt idx="4">
                  <c:v>202.47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O1" workbookViewId="0">
      <selection activeCell="BL16" sqref="BL16:BZ4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京都府　南丹市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Cc2</v>
      </c>
      <c r="X8" s="6"/>
      <c r="Y8" s="6"/>
      <c r="Z8" s="6"/>
      <c r="AA8" s="6"/>
      <c r="AB8" s="6"/>
      <c r="AC8" s="6"/>
      <c r="AD8" s="20" t="str">
        <f>データ!$M$6</f>
        <v>非設置</v>
      </c>
      <c r="AE8" s="20"/>
      <c r="AF8" s="20"/>
      <c r="AG8" s="20"/>
      <c r="AH8" s="20"/>
      <c r="AI8" s="20"/>
      <c r="AJ8" s="20"/>
      <c r="AK8" s="3"/>
      <c r="AL8" s="21">
        <f>データ!S6</f>
        <v>29531</v>
      </c>
      <c r="AM8" s="21"/>
      <c r="AN8" s="21"/>
      <c r="AO8" s="21"/>
      <c r="AP8" s="21"/>
      <c r="AQ8" s="21"/>
      <c r="AR8" s="21"/>
      <c r="AS8" s="21"/>
      <c r="AT8" s="7">
        <f>データ!T6</f>
        <v>616.4</v>
      </c>
      <c r="AU8" s="7"/>
      <c r="AV8" s="7"/>
      <c r="AW8" s="7"/>
      <c r="AX8" s="7"/>
      <c r="AY8" s="7"/>
      <c r="AZ8" s="7"/>
      <c r="BA8" s="7"/>
      <c r="BB8" s="7">
        <f>データ!U6</f>
        <v>47.91</v>
      </c>
      <c r="BC8" s="7"/>
      <c r="BD8" s="7"/>
      <c r="BE8" s="7"/>
      <c r="BF8" s="7"/>
      <c r="BG8" s="7"/>
      <c r="BH8" s="7"/>
      <c r="BI8" s="7"/>
      <c r="BJ8" s="3"/>
      <c r="BK8" s="3"/>
      <c r="BL8" s="27" t="s">
        <v>13</v>
      </c>
      <c r="BM8" s="39"/>
      <c r="BN8" s="48" t="s">
        <v>20</v>
      </c>
      <c r="BO8" s="48"/>
      <c r="BP8" s="48"/>
      <c r="BQ8" s="48"/>
      <c r="BR8" s="48"/>
      <c r="BS8" s="48"/>
      <c r="BT8" s="48"/>
      <c r="BU8" s="48"/>
      <c r="BV8" s="48"/>
      <c r="BW8" s="48"/>
      <c r="BX8" s="48"/>
      <c r="BY8" s="52"/>
    </row>
    <row r="9" spans="1:78" ht="18.75" customHeight="1">
      <c r="A9" s="2"/>
      <c r="B9" s="5" t="s">
        <v>21</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22</v>
      </c>
      <c r="AE9" s="5"/>
      <c r="AF9" s="5"/>
      <c r="AG9" s="5"/>
      <c r="AH9" s="5"/>
      <c r="AI9" s="5"/>
      <c r="AJ9" s="5"/>
      <c r="AK9" s="3"/>
      <c r="AL9" s="5" t="s">
        <v>29</v>
      </c>
      <c r="AM9" s="5"/>
      <c r="AN9" s="5"/>
      <c r="AO9" s="5"/>
      <c r="AP9" s="5"/>
      <c r="AQ9" s="5"/>
      <c r="AR9" s="5"/>
      <c r="AS9" s="5"/>
      <c r="AT9" s="5" t="s">
        <v>30</v>
      </c>
      <c r="AU9" s="5"/>
      <c r="AV9" s="5"/>
      <c r="AW9" s="5"/>
      <c r="AX9" s="5"/>
      <c r="AY9" s="5"/>
      <c r="AZ9" s="5"/>
      <c r="BA9" s="5"/>
      <c r="BB9" s="5" t="s">
        <v>31</v>
      </c>
      <c r="BC9" s="5"/>
      <c r="BD9" s="5"/>
      <c r="BE9" s="5"/>
      <c r="BF9" s="5"/>
      <c r="BG9" s="5"/>
      <c r="BH9" s="5"/>
      <c r="BI9" s="5"/>
      <c r="BJ9" s="3"/>
      <c r="BK9" s="3"/>
      <c r="BL9" s="28" t="s">
        <v>34</v>
      </c>
      <c r="BM9" s="40"/>
      <c r="BN9" s="49" t="s">
        <v>35</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61.69</v>
      </c>
      <c r="J10" s="7"/>
      <c r="K10" s="7"/>
      <c r="L10" s="7"/>
      <c r="M10" s="7"/>
      <c r="N10" s="7"/>
      <c r="O10" s="7"/>
      <c r="P10" s="7">
        <f>データ!P6</f>
        <v>56.63</v>
      </c>
      <c r="Q10" s="7"/>
      <c r="R10" s="7"/>
      <c r="S10" s="7"/>
      <c r="T10" s="7"/>
      <c r="U10" s="7"/>
      <c r="V10" s="7"/>
      <c r="W10" s="7">
        <f>データ!Q6</f>
        <v>91.48</v>
      </c>
      <c r="X10" s="7"/>
      <c r="Y10" s="7"/>
      <c r="Z10" s="7"/>
      <c r="AA10" s="7"/>
      <c r="AB10" s="7"/>
      <c r="AC10" s="7"/>
      <c r="AD10" s="21">
        <f>データ!R6</f>
        <v>3520</v>
      </c>
      <c r="AE10" s="21"/>
      <c r="AF10" s="21"/>
      <c r="AG10" s="21"/>
      <c r="AH10" s="21"/>
      <c r="AI10" s="21"/>
      <c r="AJ10" s="21"/>
      <c r="AK10" s="2"/>
      <c r="AL10" s="21">
        <f>データ!V6</f>
        <v>16609</v>
      </c>
      <c r="AM10" s="21"/>
      <c r="AN10" s="21"/>
      <c r="AO10" s="21"/>
      <c r="AP10" s="21"/>
      <c r="AQ10" s="21"/>
      <c r="AR10" s="21"/>
      <c r="AS10" s="21"/>
      <c r="AT10" s="7">
        <f>データ!W6</f>
        <v>6.19</v>
      </c>
      <c r="AU10" s="7"/>
      <c r="AV10" s="7"/>
      <c r="AW10" s="7"/>
      <c r="AX10" s="7"/>
      <c r="AY10" s="7"/>
      <c r="AZ10" s="7"/>
      <c r="BA10" s="7"/>
      <c r="BB10" s="7">
        <f>データ!X6</f>
        <v>2683.2</v>
      </c>
      <c r="BC10" s="7"/>
      <c r="BD10" s="7"/>
      <c r="BE10" s="7"/>
      <c r="BF10" s="7"/>
      <c r="BG10" s="7"/>
      <c r="BH10" s="7"/>
      <c r="BI10" s="7"/>
      <c r="BJ10" s="2"/>
      <c r="BK10" s="2"/>
      <c r="BL10" s="29" t="s">
        <v>37</v>
      </c>
      <c r="BM10" s="41"/>
      <c r="BN10" s="50" t="s">
        <v>38</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69</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113</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46</v>
      </c>
      <c r="F84" s="12" t="s">
        <v>48</v>
      </c>
      <c r="G84" s="12" t="s">
        <v>49</v>
      </c>
      <c r="H84" s="12" t="s">
        <v>43</v>
      </c>
      <c r="I84" s="12" t="s">
        <v>11</v>
      </c>
      <c r="J84" s="12" t="s">
        <v>50</v>
      </c>
      <c r="K84" s="12" t="s">
        <v>51</v>
      </c>
      <c r="L84" s="12" t="s">
        <v>32</v>
      </c>
      <c r="M84" s="12" t="s">
        <v>36</v>
      </c>
      <c r="N84" s="12" t="s">
        <v>52</v>
      </c>
      <c r="O84" s="12" t="s">
        <v>54</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W5cjNWuEUElZ2ox7bSnLY471eLPJttVh2ci04QhaJB/kcB8AlPRzTQ5E6bWJCu95hyQKVXBe0r2QcaL7Tl3Hvg==" saltValue="iAOMa+LPewY434WJ+4yRH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57</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33</v>
      </c>
      <c r="C3" s="64" t="s">
        <v>59</v>
      </c>
      <c r="D3" s="64" t="s">
        <v>39</v>
      </c>
      <c r="E3" s="64" t="s">
        <v>6</v>
      </c>
      <c r="F3" s="64" t="s">
        <v>5</v>
      </c>
      <c r="G3" s="64" t="s">
        <v>25</v>
      </c>
      <c r="H3" s="70" t="s">
        <v>60</v>
      </c>
      <c r="I3" s="73"/>
      <c r="J3" s="73"/>
      <c r="K3" s="73"/>
      <c r="L3" s="73"/>
      <c r="M3" s="73"/>
      <c r="N3" s="73"/>
      <c r="O3" s="73"/>
      <c r="P3" s="73"/>
      <c r="Q3" s="73"/>
      <c r="R3" s="73"/>
      <c r="S3" s="73"/>
      <c r="T3" s="73"/>
      <c r="U3" s="73"/>
      <c r="V3" s="73"/>
      <c r="W3" s="73"/>
      <c r="X3" s="78"/>
      <c r="Y3" s="81"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9</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61</v>
      </c>
      <c r="B4" s="65"/>
      <c r="C4" s="65"/>
      <c r="D4" s="65"/>
      <c r="E4" s="65"/>
      <c r="F4" s="65"/>
      <c r="G4" s="65"/>
      <c r="H4" s="71"/>
      <c r="I4" s="74"/>
      <c r="J4" s="74"/>
      <c r="K4" s="74"/>
      <c r="L4" s="74"/>
      <c r="M4" s="74"/>
      <c r="N4" s="74"/>
      <c r="O4" s="74"/>
      <c r="P4" s="74"/>
      <c r="Q4" s="74"/>
      <c r="R4" s="74"/>
      <c r="S4" s="74"/>
      <c r="T4" s="74"/>
      <c r="U4" s="74"/>
      <c r="V4" s="74"/>
      <c r="W4" s="74"/>
      <c r="X4" s="79"/>
      <c r="Y4" s="82" t="s">
        <v>53</v>
      </c>
      <c r="Z4" s="82"/>
      <c r="AA4" s="82"/>
      <c r="AB4" s="82"/>
      <c r="AC4" s="82"/>
      <c r="AD4" s="82"/>
      <c r="AE4" s="82"/>
      <c r="AF4" s="82"/>
      <c r="AG4" s="82"/>
      <c r="AH4" s="82"/>
      <c r="AI4" s="82"/>
      <c r="AJ4" s="82" t="s">
        <v>47</v>
      </c>
      <c r="AK4" s="82"/>
      <c r="AL4" s="82"/>
      <c r="AM4" s="82"/>
      <c r="AN4" s="82"/>
      <c r="AO4" s="82"/>
      <c r="AP4" s="82"/>
      <c r="AQ4" s="82"/>
      <c r="AR4" s="82"/>
      <c r="AS4" s="82"/>
      <c r="AT4" s="82"/>
      <c r="AU4" s="82" t="s">
        <v>28</v>
      </c>
      <c r="AV4" s="82"/>
      <c r="AW4" s="82"/>
      <c r="AX4" s="82"/>
      <c r="AY4" s="82"/>
      <c r="AZ4" s="82"/>
      <c r="BA4" s="82"/>
      <c r="BB4" s="82"/>
      <c r="BC4" s="82"/>
      <c r="BD4" s="82"/>
      <c r="BE4" s="82"/>
      <c r="BF4" s="82" t="s">
        <v>62</v>
      </c>
      <c r="BG4" s="82"/>
      <c r="BH4" s="82"/>
      <c r="BI4" s="82"/>
      <c r="BJ4" s="82"/>
      <c r="BK4" s="82"/>
      <c r="BL4" s="82"/>
      <c r="BM4" s="82"/>
      <c r="BN4" s="82"/>
      <c r="BO4" s="82"/>
      <c r="BP4" s="82"/>
      <c r="BQ4" s="82" t="s">
        <v>15</v>
      </c>
      <c r="BR4" s="82"/>
      <c r="BS4" s="82"/>
      <c r="BT4" s="82"/>
      <c r="BU4" s="82"/>
      <c r="BV4" s="82"/>
      <c r="BW4" s="82"/>
      <c r="BX4" s="82"/>
      <c r="BY4" s="82"/>
      <c r="BZ4" s="82"/>
      <c r="CA4" s="82"/>
      <c r="CB4" s="82" t="s">
        <v>63</v>
      </c>
      <c r="CC4" s="82"/>
      <c r="CD4" s="82"/>
      <c r="CE4" s="82"/>
      <c r="CF4" s="82"/>
      <c r="CG4" s="82"/>
      <c r="CH4" s="82"/>
      <c r="CI4" s="82"/>
      <c r="CJ4" s="82"/>
      <c r="CK4" s="82"/>
      <c r="CL4" s="82"/>
      <c r="CM4" s="82" t="s">
        <v>0</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8">
      <c r="A5" s="62" t="s">
        <v>68</v>
      </c>
      <c r="B5" s="66"/>
      <c r="C5" s="66"/>
      <c r="D5" s="66"/>
      <c r="E5" s="66"/>
      <c r="F5" s="66"/>
      <c r="G5" s="66"/>
      <c r="H5" s="72" t="s">
        <v>58</v>
      </c>
      <c r="I5" s="72" t="s">
        <v>70</v>
      </c>
      <c r="J5" s="72" t="s">
        <v>71</v>
      </c>
      <c r="K5" s="72" t="s">
        <v>72</v>
      </c>
      <c r="L5" s="72" t="s">
        <v>73</v>
      </c>
      <c r="M5" s="72" t="s">
        <v>7</v>
      </c>
      <c r="N5" s="72" t="s">
        <v>74</v>
      </c>
      <c r="O5" s="72" t="s">
        <v>75</v>
      </c>
      <c r="P5" s="72" t="s">
        <v>76</v>
      </c>
      <c r="Q5" s="72" t="s">
        <v>77</v>
      </c>
      <c r="R5" s="72" t="s">
        <v>78</v>
      </c>
      <c r="S5" s="72" t="s">
        <v>79</v>
      </c>
      <c r="T5" s="72" t="s">
        <v>80</v>
      </c>
      <c r="U5" s="72" t="s">
        <v>1</v>
      </c>
      <c r="V5" s="72" t="s">
        <v>81</v>
      </c>
      <c r="W5" s="72" t="s">
        <v>82</v>
      </c>
      <c r="X5" s="72" t="s">
        <v>83</v>
      </c>
      <c r="Y5" s="72" t="s">
        <v>84</v>
      </c>
      <c r="Z5" s="72" t="s">
        <v>85</v>
      </c>
      <c r="AA5" s="72" t="s">
        <v>86</v>
      </c>
      <c r="AB5" s="72" t="s">
        <v>87</v>
      </c>
      <c r="AC5" s="72" t="s">
        <v>88</v>
      </c>
      <c r="AD5" s="72" t="s">
        <v>89</v>
      </c>
      <c r="AE5" s="72" t="s">
        <v>91</v>
      </c>
      <c r="AF5" s="72" t="s">
        <v>92</v>
      </c>
      <c r="AG5" s="72" t="s">
        <v>93</v>
      </c>
      <c r="AH5" s="72" t="s">
        <v>94</v>
      </c>
      <c r="AI5" s="72" t="s">
        <v>45</v>
      </c>
      <c r="AJ5" s="72" t="s">
        <v>84</v>
      </c>
      <c r="AK5" s="72" t="s">
        <v>85</v>
      </c>
      <c r="AL5" s="72" t="s">
        <v>86</v>
      </c>
      <c r="AM5" s="72" t="s">
        <v>87</v>
      </c>
      <c r="AN5" s="72" t="s">
        <v>88</v>
      </c>
      <c r="AO5" s="72" t="s">
        <v>89</v>
      </c>
      <c r="AP5" s="72" t="s">
        <v>91</v>
      </c>
      <c r="AQ5" s="72" t="s">
        <v>92</v>
      </c>
      <c r="AR5" s="72" t="s">
        <v>93</v>
      </c>
      <c r="AS5" s="72" t="s">
        <v>94</v>
      </c>
      <c r="AT5" s="72" t="s">
        <v>90</v>
      </c>
      <c r="AU5" s="72" t="s">
        <v>84</v>
      </c>
      <c r="AV5" s="72" t="s">
        <v>85</v>
      </c>
      <c r="AW5" s="72" t="s">
        <v>86</v>
      </c>
      <c r="AX5" s="72" t="s">
        <v>87</v>
      </c>
      <c r="AY5" s="72" t="s">
        <v>88</v>
      </c>
      <c r="AZ5" s="72" t="s">
        <v>89</v>
      </c>
      <c r="BA5" s="72" t="s">
        <v>91</v>
      </c>
      <c r="BB5" s="72" t="s">
        <v>92</v>
      </c>
      <c r="BC5" s="72" t="s">
        <v>93</v>
      </c>
      <c r="BD5" s="72" t="s">
        <v>94</v>
      </c>
      <c r="BE5" s="72" t="s">
        <v>90</v>
      </c>
      <c r="BF5" s="72" t="s">
        <v>84</v>
      </c>
      <c r="BG5" s="72" t="s">
        <v>85</v>
      </c>
      <c r="BH5" s="72" t="s">
        <v>86</v>
      </c>
      <c r="BI5" s="72" t="s">
        <v>87</v>
      </c>
      <c r="BJ5" s="72" t="s">
        <v>88</v>
      </c>
      <c r="BK5" s="72" t="s">
        <v>89</v>
      </c>
      <c r="BL5" s="72" t="s">
        <v>91</v>
      </c>
      <c r="BM5" s="72" t="s">
        <v>92</v>
      </c>
      <c r="BN5" s="72" t="s">
        <v>93</v>
      </c>
      <c r="BO5" s="72" t="s">
        <v>94</v>
      </c>
      <c r="BP5" s="72" t="s">
        <v>90</v>
      </c>
      <c r="BQ5" s="72" t="s">
        <v>84</v>
      </c>
      <c r="BR5" s="72" t="s">
        <v>85</v>
      </c>
      <c r="BS5" s="72" t="s">
        <v>86</v>
      </c>
      <c r="BT5" s="72" t="s">
        <v>87</v>
      </c>
      <c r="BU5" s="72" t="s">
        <v>88</v>
      </c>
      <c r="BV5" s="72" t="s">
        <v>89</v>
      </c>
      <c r="BW5" s="72" t="s">
        <v>91</v>
      </c>
      <c r="BX5" s="72" t="s">
        <v>92</v>
      </c>
      <c r="BY5" s="72" t="s">
        <v>93</v>
      </c>
      <c r="BZ5" s="72" t="s">
        <v>94</v>
      </c>
      <c r="CA5" s="72" t="s">
        <v>90</v>
      </c>
      <c r="CB5" s="72" t="s">
        <v>84</v>
      </c>
      <c r="CC5" s="72" t="s">
        <v>85</v>
      </c>
      <c r="CD5" s="72" t="s">
        <v>86</v>
      </c>
      <c r="CE5" s="72" t="s">
        <v>87</v>
      </c>
      <c r="CF5" s="72" t="s">
        <v>88</v>
      </c>
      <c r="CG5" s="72" t="s">
        <v>89</v>
      </c>
      <c r="CH5" s="72" t="s">
        <v>91</v>
      </c>
      <c r="CI5" s="72" t="s">
        <v>92</v>
      </c>
      <c r="CJ5" s="72" t="s">
        <v>93</v>
      </c>
      <c r="CK5" s="72" t="s">
        <v>94</v>
      </c>
      <c r="CL5" s="72" t="s">
        <v>90</v>
      </c>
      <c r="CM5" s="72" t="s">
        <v>84</v>
      </c>
      <c r="CN5" s="72" t="s">
        <v>85</v>
      </c>
      <c r="CO5" s="72" t="s">
        <v>86</v>
      </c>
      <c r="CP5" s="72" t="s">
        <v>87</v>
      </c>
      <c r="CQ5" s="72" t="s">
        <v>88</v>
      </c>
      <c r="CR5" s="72" t="s">
        <v>89</v>
      </c>
      <c r="CS5" s="72" t="s">
        <v>91</v>
      </c>
      <c r="CT5" s="72" t="s">
        <v>92</v>
      </c>
      <c r="CU5" s="72" t="s">
        <v>93</v>
      </c>
      <c r="CV5" s="72" t="s">
        <v>94</v>
      </c>
      <c r="CW5" s="72" t="s">
        <v>90</v>
      </c>
      <c r="CX5" s="72" t="s">
        <v>84</v>
      </c>
      <c r="CY5" s="72" t="s">
        <v>85</v>
      </c>
      <c r="CZ5" s="72" t="s">
        <v>86</v>
      </c>
      <c r="DA5" s="72" t="s">
        <v>87</v>
      </c>
      <c r="DB5" s="72" t="s">
        <v>88</v>
      </c>
      <c r="DC5" s="72" t="s">
        <v>89</v>
      </c>
      <c r="DD5" s="72" t="s">
        <v>91</v>
      </c>
      <c r="DE5" s="72" t="s">
        <v>92</v>
      </c>
      <c r="DF5" s="72" t="s">
        <v>93</v>
      </c>
      <c r="DG5" s="72" t="s">
        <v>94</v>
      </c>
      <c r="DH5" s="72" t="s">
        <v>90</v>
      </c>
      <c r="DI5" s="72" t="s">
        <v>84</v>
      </c>
      <c r="DJ5" s="72" t="s">
        <v>85</v>
      </c>
      <c r="DK5" s="72" t="s">
        <v>86</v>
      </c>
      <c r="DL5" s="72" t="s">
        <v>87</v>
      </c>
      <c r="DM5" s="72" t="s">
        <v>88</v>
      </c>
      <c r="DN5" s="72" t="s">
        <v>89</v>
      </c>
      <c r="DO5" s="72" t="s">
        <v>91</v>
      </c>
      <c r="DP5" s="72" t="s">
        <v>92</v>
      </c>
      <c r="DQ5" s="72" t="s">
        <v>93</v>
      </c>
      <c r="DR5" s="72" t="s">
        <v>94</v>
      </c>
      <c r="DS5" s="72" t="s">
        <v>90</v>
      </c>
      <c r="DT5" s="72" t="s">
        <v>84</v>
      </c>
      <c r="DU5" s="72" t="s">
        <v>85</v>
      </c>
      <c r="DV5" s="72" t="s">
        <v>86</v>
      </c>
      <c r="DW5" s="72" t="s">
        <v>87</v>
      </c>
      <c r="DX5" s="72" t="s">
        <v>88</v>
      </c>
      <c r="DY5" s="72" t="s">
        <v>89</v>
      </c>
      <c r="DZ5" s="72" t="s">
        <v>91</v>
      </c>
      <c r="EA5" s="72" t="s">
        <v>92</v>
      </c>
      <c r="EB5" s="72" t="s">
        <v>93</v>
      </c>
      <c r="EC5" s="72" t="s">
        <v>94</v>
      </c>
      <c r="ED5" s="72" t="s">
        <v>90</v>
      </c>
      <c r="EE5" s="72" t="s">
        <v>84</v>
      </c>
      <c r="EF5" s="72" t="s">
        <v>85</v>
      </c>
      <c r="EG5" s="72" t="s">
        <v>86</v>
      </c>
      <c r="EH5" s="72" t="s">
        <v>87</v>
      </c>
      <c r="EI5" s="72" t="s">
        <v>88</v>
      </c>
      <c r="EJ5" s="72" t="s">
        <v>89</v>
      </c>
      <c r="EK5" s="72" t="s">
        <v>91</v>
      </c>
      <c r="EL5" s="72" t="s">
        <v>92</v>
      </c>
      <c r="EM5" s="72" t="s">
        <v>93</v>
      </c>
      <c r="EN5" s="72" t="s">
        <v>94</v>
      </c>
      <c r="EO5" s="72" t="s">
        <v>90</v>
      </c>
    </row>
    <row r="6" spans="1:148" s="61" customFormat="1">
      <c r="A6" s="62" t="s">
        <v>95</v>
      </c>
      <c r="B6" s="67">
        <f t="shared" ref="B6:X6" si="1">B7</f>
        <v>2024</v>
      </c>
      <c r="C6" s="67">
        <f t="shared" si="1"/>
        <v>262137</v>
      </c>
      <c r="D6" s="67">
        <f t="shared" si="1"/>
        <v>46</v>
      </c>
      <c r="E6" s="67">
        <f t="shared" si="1"/>
        <v>17</v>
      </c>
      <c r="F6" s="67">
        <f t="shared" si="1"/>
        <v>1</v>
      </c>
      <c r="G6" s="67">
        <f t="shared" si="1"/>
        <v>0</v>
      </c>
      <c r="H6" s="67" t="str">
        <f t="shared" si="1"/>
        <v>京都府　南丹市</v>
      </c>
      <c r="I6" s="67" t="str">
        <f t="shared" si="1"/>
        <v>法適用</v>
      </c>
      <c r="J6" s="67" t="str">
        <f t="shared" si="1"/>
        <v>下水道事業</v>
      </c>
      <c r="K6" s="67" t="str">
        <f t="shared" si="1"/>
        <v>公共下水道</v>
      </c>
      <c r="L6" s="67" t="str">
        <f t="shared" si="1"/>
        <v>Cc2</v>
      </c>
      <c r="M6" s="67" t="str">
        <f t="shared" si="1"/>
        <v>非設置</v>
      </c>
      <c r="N6" s="75" t="str">
        <f t="shared" si="1"/>
        <v>-</v>
      </c>
      <c r="O6" s="75">
        <f t="shared" si="1"/>
        <v>61.69</v>
      </c>
      <c r="P6" s="75">
        <f t="shared" si="1"/>
        <v>56.63</v>
      </c>
      <c r="Q6" s="75">
        <f t="shared" si="1"/>
        <v>91.48</v>
      </c>
      <c r="R6" s="75">
        <f t="shared" si="1"/>
        <v>3520</v>
      </c>
      <c r="S6" s="75">
        <f t="shared" si="1"/>
        <v>29531</v>
      </c>
      <c r="T6" s="75">
        <f t="shared" si="1"/>
        <v>616.4</v>
      </c>
      <c r="U6" s="75">
        <f t="shared" si="1"/>
        <v>47.91</v>
      </c>
      <c r="V6" s="75">
        <f t="shared" si="1"/>
        <v>16609</v>
      </c>
      <c r="W6" s="75">
        <f t="shared" si="1"/>
        <v>6.19</v>
      </c>
      <c r="X6" s="75">
        <f t="shared" si="1"/>
        <v>2683.2</v>
      </c>
      <c r="Y6" s="83">
        <f t="shared" ref="Y6:AH6" si="2">IF(Y7="",NA(),Y7)</f>
        <v>111.11</v>
      </c>
      <c r="Z6" s="83">
        <f t="shared" si="2"/>
        <v>113.88</v>
      </c>
      <c r="AA6" s="83">
        <f t="shared" si="2"/>
        <v>112.18</v>
      </c>
      <c r="AB6" s="83">
        <f t="shared" si="2"/>
        <v>110.58</v>
      </c>
      <c r="AC6" s="83">
        <f t="shared" si="2"/>
        <v>109.01</v>
      </c>
      <c r="AD6" s="83">
        <f t="shared" si="2"/>
        <v>107.21</v>
      </c>
      <c r="AE6" s="83">
        <f t="shared" si="2"/>
        <v>107.08</v>
      </c>
      <c r="AF6" s="83">
        <f t="shared" si="2"/>
        <v>106.08</v>
      </c>
      <c r="AG6" s="83">
        <f t="shared" si="2"/>
        <v>106.87</v>
      </c>
      <c r="AH6" s="83">
        <f t="shared" si="2"/>
        <v>106.45</v>
      </c>
      <c r="AI6" s="75" t="str">
        <f>IF(AI7="","",IF(AI7="-","【-】","【"&amp;SUBSTITUTE(TEXT(AI7,"#,##0.00"),"-","△")&amp;"】"))</f>
        <v>【105.36】</v>
      </c>
      <c r="AJ6" s="75">
        <f t="shared" ref="AJ6:AS6" si="3">IF(AJ7="",NA(),AJ7)</f>
        <v>0</v>
      </c>
      <c r="AK6" s="75">
        <f t="shared" si="3"/>
        <v>0</v>
      </c>
      <c r="AL6" s="75">
        <f t="shared" si="3"/>
        <v>0</v>
      </c>
      <c r="AM6" s="75">
        <f t="shared" si="3"/>
        <v>0</v>
      </c>
      <c r="AN6" s="75">
        <f t="shared" si="3"/>
        <v>0</v>
      </c>
      <c r="AO6" s="83">
        <f t="shared" si="3"/>
        <v>43.71</v>
      </c>
      <c r="AP6" s="83">
        <f t="shared" si="3"/>
        <v>45.94</v>
      </c>
      <c r="AQ6" s="83">
        <f t="shared" si="3"/>
        <v>29.34</v>
      </c>
      <c r="AR6" s="83">
        <f t="shared" si="3"/>
        <v>21.73</v>
      </c>
      <c r="AS6" s="83">
        <f t="shared" si="3"/>
        <v>19.96</v>
      </c>
      <c r="AT6" s="75" t="str">
        <f>IF(AT7="","",IF(AT7="-","【-】","【"&amp;SUBSTITUTE(TEXT(AT7,"#,##0.00"),"-","△")&amp;"】"))</f>
        <v>【3.12】</v>
      </c>
      <c r="AU6" s="83">
        <f t="shared" ref="AU6:BD6" si="4">IF(AU7="",NA(),AU7)</f>
        <v>50.58</v>
      </c>
      <c r="AV6" s="83">
        <f t="shared" si="4"/>
        <v>68.83</v>
      </c>
      <c r="AW6" s="83">
        <f t="shared" si="4"/>
        <v>81.63</v>
      </c>
      <c r="AX6" s="83">
        <f t="shared" si="4"/>
        <v>89.05</v>
      </c>
      <c r="AY6" s="83">
        <f t="shared" si="4"/>
        <v>105.07</v>
      </c>
      <c r="AZ6" s="83">
        <f t="shared" si="4"/>
        <v>40.67</v>
      </c>
      <c r="BA6" s="83">
        <f t="shared" si="4"/>
        <v>47.7</v>
      </c>
      <c r="BB6" s="83">
        <f t="shared" si="4"/>
        <v>50.59</v>
      </c>
      <c r="BC6" s="83">
        <f t="shared" si="4"/>
        <v>62.37</v>
      </c>
      <c r="BD6" s="83">
        <f t="shared" si="4"/>
        <v>63.88</v>
      </c>
      <c r="BE6" s="75" t="str">
        <f>IF(BE7="","",IF(BE7="-","【-】","【"&amp;SUBSTITUTE(TEXT(BE7,"#,##0.00"),"-","△")&amp;"】"))</f>
        <v>【82.75】</v>
      </c>
      <c r="BF6" s="83">
        <f t="shared" ref="BF6:BO6" si="5">IF(BF7="",NA(),BF7)</f>
        <v>938.45</v>
      </c>
      <c r="BG6" s="83">
        <f t="shared" si="5"/>
        <v>1095.43</v>
      </c>
      <c r="BH6" s="83">
        <f t="shared" si="5"/>
        <v>853.32</v>
      </c>
      <c r="BI6" s="83">
        <f t="shared" si="5"/>
        <v>854.63</v>
      </c>
      <c r="BJ6" s="83">
        <f t="shared" si="5"/>
        <v>732.81</v>
      </c>
      <c r="BK6" s="83">
        <f t="shared" si="5"/>
        <v>1050.51</v>
      </c>
      <c r="BL6" s="83">
        <f t="shared" si="5"/>
        <v>1102.01</v>
      </c>
      <c r="BM6" s="83">
        <f t="shared" si="5"/>
        <v>987.36</v>
      </c>
      <c r="BN6" s="83">
        <f t="shared" si="5"/>
        <v>1042.77</v>
      </c>
      <c r="BO6" s="83">
        <f t="shared" si="5"/>
        <v>943.46</v>
      </c>
      <c r="BP6" s="75" t="str">
        <f>IF(BP7="","",IF(BP7="-","【-】","【"&amp;SUBSTITUTE(TEXT(BP7,"#,##0.00"),"-","△")&amp;"】"))</f>
        <v>【602.56】</v>
      </c>
      <c r="BQ6" s="83">
        <f t="shared" ref="BQ6:BZ6" si="6">IF(BQ7="",NA(),BQ7)</f>
        <v>93.59</v>
      </c>
      <c r="BR6" s="83">
        <f t="shared" si="6"/>
        <v>95.93</v>
      </c>
      <c r="BS6" s="83">
        <f t="shared" si="6"/>
        <v>98.06</v>
      </c>
      <c r="BT6" s="83">
        <f t="shared" si="6"/>
        <v>98.5</v>
      </c>
      <c r="BU6" s="83">
        <f t="shared" si="6"/>
        <v>95.79</v>
      </c>
      <c r="BV6" s="83">
        <f t="shared" si="6"/>
        <v>82.65</v>
      </c>
      <c r="BW6" s="83">
        <f t="shared" si="6"/>
        <v>82.55</v>
      </c>
      <c r="BX6" s="83">
        <f t="shared" si="6"/>
        <v>83.55</v>
      </c>
      <c r="BY6" s="83">
        <f t="shared" si="6"/>
        <v>84.48</v>
      </c>
      <c r="BZ6" s="83">
        <f t="shared" si="6"/>
        <v>79.22</v>
      </c>
      <c r="CA6" s="75" t="str">
        <f>IF(CA7="","",IF(CA7="-","【-】","【"&amp;SUBSTITUTE(TEXT(CA7,"#,##0.00"),"-","△")&amp;"】"))</f>
        <v>【97.94】</v>
      </c>
      <c r="CB6" s="83">
        <f t="shared" ref="CB6:CK6" si="7">IF(CB7="",NA(),CB7)</f>
        <v>196.26</v>
      </c>
      <c r="CC6" s="83">
        <f t="shared" si="7"/>
        <v>192.46</v>
      </c>
      <c r="CD6" s="83">
        <f t="shared" si="7"/>
        <v>188.34</v>
      </c>
      <c r="CE6" s="83">
        <f t="shared" si="7"/>
        <v>188.06</v>
      </c>
      <c r="CF6" s="83">
        <f t="shared" si="7"/>
        <v>194.09</v>
      </c>
      <c r="CG6" s="83">
        <f t="shared" si="7"/>
        <v>186.3</v>
      </c>
      <c r="CH6" s="83">
        <f t="shared" si="7"/>
        <v>188.38</v>
      </c>
      <c r="CI6" s="83">
        <f t="shared" si="7"/>
        <v>185.98</v>
      </c>
      <c r="CJ6" s="83">
        <f t="shared" si="7"/>
        <v>187.11</v>
      </c>
      <c r="CK6" s="83">
        <f t="shared" si="7"/>
        <v>202.47</v>
      </c>
      <c r="CL6" s="75" t="str">
        <f>IF(CL7="","",IF(CL7="-","【-】","【"&amp;SUBSTITUTE(TEXT(CL7,"#,##0.00"),"-","△")&amp;"】"))</f>
        <v>【140.98】</v>
      </c>
      <c r="CM6" s="83">
        <f t="shared" ref="CM6:CV6" si="8">IF(CM7="",NA(),CM7)</f>
        <v>52.99</v>
      </c>
      <c r="CN6" s="83">
        <f t="shared" si="8"/>
        <v>54.49</v>
      </c>
      <c r="CO6" s="83">
        <f t="shared" si="8"/>
        <v>53.58</v>
      </c>
      <c r="CP6" s="83">
        <f t="shared" si="8"/>
        <v>54.66</v>
      </c>
      <c r="CQ6" s="83">
        <f t="shared" si="8"/>
        <v>55.24</v>
      </c>
      <c r="CR6" s="83">
        <f t="shared" si="8"/>
        <v>50.53</v>
      </c>
      <c r="CS6" s="83">
        <f t="shared" si="8"/>
        <v>51.42</v>
      </c>
      <c r="CT6" s="83">
        <f t="shared" si="8"/>
        <v>48.95</v>
      </c>
      <c r="CU6" s="83">
        <f t="shared" si="8"/>
        <v>49.28</v>
      </c>
      <c r="CV6" s="83">
        <f t="shared" si="8"/>
        <v>50.62</v>
      </c>
      <c r="CW6" s="75" t="str">
        <f>IF(CW7="","",IF(CW7="-","【-】","【"&amp;SUBSTITUTE(TEXT(CW7,"#,##0.00"),"-","△")&amp;"】"))</f>
        <v>【60.13】</v>
      </c>
      <c r="CX6" s="83">
        <f t="shared" ref="CX6:DG6" si="9">IF(CX7="",NA(),CX7)</f>
        <v>92.19</v>
      </c>
      <c r="CY6" s="83">
        <f t="shared" si="9"/>
        <v>92.76</v>
      </c>
      <c r="CZ6" s="83">
        <f t="shared" si="9"/>
        <v>93.12</v>
      </c>
      <c r="DA6" s="83">
        <f t="shared" si="9"/>
        <v>93.21</v>
      </c>
      <c r="DB6" s="83">
        <f t="shared" si="9"/>
        <v>93.78</v>
      </c>
      <c r="DC6" s="83">
        <f t="shared" si="9"/>
        <v>82.08</v>
      </c>
      <c r="DD6" s="83">
        <f t="shared" si="9"/>
        <v>81.34</v>
      </c>
      <c r="DE6" s="83">
        <f t="shared" si="9"/>
        <v>81.14</v>
      </c>
      <c r="DF6" s="83">
        <f t="shared" si="9"/>
        <v>79.7</v>
      </c>
      <c r="DG6" s="83">
        <f t="shared" si="9"/>
        <v>79</v>
      </c>
      <c r="DH6" s="75" t="str">
        <f>IF(DH7="","",IF(DH7="-","【-】","【"&amp;SUBSTITUTE(TEXT(DH7,"#,##0.00"),"-","△")&amp;"】"))</f>
        <v>【96.00】</v>
      </c>
      <c r="DI6" s="83">
        <f t="shared" ref="DI6:DR6" si="10">IF(DI7="",NA(),DI7)</f>
        <v>3.77</v>
      </c>
      <c r="DJ6" s="83">
        <f t="shared" si="10"/>
        <v>7.46</v>
      </c>
      <c r="DK6" s="83">
        <f t="shared" si="10"/>
        <v>11.03</v>
      </c>
      <c r="DL6" s="83">
        <f t="shared" si="10"/>
        <v>14.51</v>
      </c>
      <c r="DM6" s="83">
        <f t="shared" si="10"/>
        <v>17.899999999999999</v>
      </c>
      <c r="DN6" s="83">
        <f t="shared" si="10"/>
        <v>12.7</v>
      </c>
      <c r="DO6" s="83">
        <f t="shared" si="10"/>
        <v>14.65</v>
      </c>
      <c r="DP6" s="83">
        <f t="shared" si="10"/>
        <v>16.11</v>
      </c>
      <c r="DQ6" s="83">
        <f t="shared" si="10"/>
        <v>17.05</v>
      </c>
      <c r="DR6" s="83">
        <f t="shared" si="10"/>
        <v>17.62</v>
      </c>
      <c r="DS6" s="75" t="str">
        <f>IF(DS7="","",IF(DS7="-","【-】","【"&amp;SUBSTITUTE(TEXT(DS7,"#,##0.00"),"-","△")&amp;"】"))</f>
        <v>【42.20】</v>
      </c>
      <c r="DT6" s="75">
        <f t="shared" ref="DT6:EC6" si="11">IF(DT7="",NA(),DT7)</f>
        <v>0</v>
      </c>
      <c r="DU6" s="75">
        <f t="shared" si="11"/>
        <v>0</v>
      </c>
      <c r="DV6" s="75">
        <f t="shared" si="11"/>
        <v>0</v>
      </c>
      <c r="DW6" s="75">
        <f t="shared" si="11"/>
        <v>0</v>
      </c>
      <c r="DX6" s="75">
        <f t="shared" si="11"/>
        <v>0</v>
      </c>
      <c r="DY6" s="75">
        <f t="shared" si="11"/>
        <v>0</v>
      </c>
      <c r="DZ6" s="83">
        <f t="shared" si="11"/>
        <v>0.1</v>
      </c>
      <c r="EA6" s="83">
        <f t="shared" si="11"/>
        <v>0.17</v>
      </c>
      <c r="EB6" s="83">
        <f t="shared" si="11"/>
        <v>0.22</v>
      </c>
      <c r="EC6" s="83">
        <f t="shared" si="11"/>
        <v>0.18</v>
      </c>
      <c r="ED6" s="75" t="str">
        <f>IF(ED7="","",IF(ED7="-","【-】","【"&amp;SUBSTITUTE(TEXT(ED7,"#,##0.00"),"-","△")&amp;"】"))</f>
        <v>【9.46】</v>
      </c>
      <c r="EE6" s="75">
        <f t="shared" ref="EE6:EN6" si="12">IF(EE7="",NA(),EE7)</f>
        <v>0</v>
      </c>
      <c r="EF6" s="75">
        <f t="shared" si="12"/>
        <v>0</v>
      </c>
      <c r="EG6" s="75">
        <f t="shared" si="12"/>
        <v>0</v>
      </c>
      <c r="EH6" s="75">
        <f t="shared" si="12"/>
        <v>0</v>
      </c>
      <c r="EI6" s="75">
        <f t="shared" si="12"/>
        <v>0</v>
      </c>
      <c r="EJ6" s="83">
        <f t="shared" si="12"/>
        <v>1.65</v>
      </c>
      <c r="EK6" s="83">
        <f t="shared" si="12"/>
        <v>0.14000000000000001</v>
      </c>
      <c r="EL6" s="83">
        <f t="shared" si="12"/>
        <v>8.e-002</v>
      </c>
      <c r="EM6" s="83">
        <f t="shared" si="12"/>
        <v>0.57999999999999996</v>
      </c>
      <c r="EN6" s="83">
        <f t="shared" si="12"/>
        <v>9.e-002</v>
      </c>
      <c r="EO6" s="75" t="str">
        <f>IF(EO7="","",IF(EO7="-","【-】","【"&amp;SUBSTITUTE(TEXT(EO7,"#,##0.00"),"-","△")&amp;"】"))</f>
        <v>【0.19】</v>
      </c>
    </row>
    <row r="7" spans="1:148" s="61" customFormat="1">
      <c r="A7" s="62"/>
      <c r="B7" s="68">
        <v>2024</v>
      </c>
      <c r="C7" s="68">
        <v>262137</v>
      </c>
      <c r="D7" s="68">
        <v>46</v>
      </c>
      <c r="E7" s="68">
        <v>17</v>
      </c>
      <c r="F7" s="68">
        <v>1</v>
      </c>
      <c r="G7" s="68">
        <v>0</v>
      </c>
      <c r="H7" s="68" t="s">
        <v>96</v>
      </c>
      <c r="I7" s="68" t="s">
        <v>97</v>
      </c>
      <c r="J7" s="68" t="s">
        <v>98</v>
      </c>
      <c r="K7" s="68" t="s">
        <v>99</v>
      </c>
      <c r="L7" s="68" t="s">
        <v>100</v>
      </c>
      <c r="M7" s="68" t="s">
        <v>101</v>
      </c>
      <c r="N7" s="76" t="s">
        <v>102</v>
      </c>
      <c r="O7" s="76">
        <v>61.69</v>
      </c>
      <c r="P7" s="76">
        <v>56.63</v>
      </c>
      <c r="Q7" s="76">
        <v>91.48</v>
      </c>
      <c r="R7" s="76">
        <v>3520</v>
      </c>
      <c r="S7" s="76">
        <v>29531</v>
      </c>
      <c r="T7" s="76">
        <v>616.4</v>
      </c>
      <c r="U7" s="76">
        <v>47.91</v>
      </c>
      <c r="V7" s="76">
        <v>16609</v>
      </c>
      <c r="W7" s="76">
        <v>6.19</v>
      </c>
      <c r="X7" s="76">
        <v>2683.2</v>
      </c>
      <c r="Y7" s="76">
        <v>111.11</v>
      </c>
      <c r="Z7" s="76">
        <v>113.88</v>
      </c>
      <c r="AA7" s="76">
        <v>112.18</v>
      </c>
      <c r="AB7" s="76">
        <v>110.58</v>
      </c>
      <c r="AC7" s="76">
        <v>109.01</v>
      </c>
      <c r="AD7" s="76">
        <v>107.21</v>
      </c>
      <c r="AE7" s="76">
        <v>107.08</v>
      </c>
      <c r="AF7" s="76">
        <v>106.08</v>
      </c>
      <c r="AG7" s="76">
        <v>106.87</v>
      </c>
      <c r="AH7" s="76">
        <v>106.45</v>
      </c>
      <c r="AI7" s="76">
        <v>105.36</v>
      </c>
      <c r="AJ7" s="76">
        <v>0</v>
      </c>
      <c r="AK7" s="76">
        <v>0</v>
      </c>
      <c r="AL7" s="76">
        <v>0</v>
      </c>
      <c r="AM7" s="76">
        <v>0</v>
      </c>
      <c r="AN7" s="76">
        <v>0</v>
      </c>
      <c r="AO7" s="76">
        <v>43.71</v>
      </c>
      <c r="AP7" s="76">
        <v>45.94</v>
      </c>
      <c r="AQ7" s="76">
        <v>29.34</v>
      </c>
      <c r="AR7" s="76">
        <v>21.73</v>
      </c>
      <c r="AS7" s="76">
        <v>19.96</v>
      </c>
      <c r="AT7" s="76">
        <v>3.12</v>
      </c>
      <c r="AU7" s="76">
        <v>50.58</v>
      </c>
      <c r="AV7" s="76">
        <v>68.83</v>
      </c>
      <c r="AW7" s="76">
        <v>81.63</v>
      </c>
      <c r="AX7" s="76">
        <v>89.05</v>
      </c>
      <c r="AY7" s="76">
        <v>105.07</v>
      </c>
      <c r="AZ7" s="76">
        <v>40.67</v>
      </c>
      <c r="BA7" s="76">
        <v>47.7</v>
      </c>
      <c r="BB7" s="76">
        <v>50.59</v>
      </c>
      <c r="BC7" s="76">
        <v>62.37</v>
      </c>
      <c r="BD7" s="76">
        <v>63.88</v>
      </c>
      <c r="BE7" s="76">
        <v>82.75</v>
      </c>
      <c r="BF7" s="76">
        <v>938.45</v>
      </c>
      <c r="BG7" s="76">
        <v>1095.43</v>
      </c>
      <c r="BH7" s="76">
        <v>853.32</v>
      </c>
      <c r="BI7" s="76">
        <v>854.63</v>
      </c>
      <c r="BJ7" s="76">
        <v>732.81</v>
      </c>
      <c r="BK7" s="76">
        <v>1050.51</v>
      </c>
      <c r="BL7" s="76">
        <v>1102.01</v>
      </c>
      <c r="BM7" s="76">
        <v>987.36</v>
      </c>
      <c r="BN7" s="76">
        <v>1042.77</v>
      </c>
      <c r="BO7" s="76">
        <v>943.46</v>
      </c>
      <c r="BP7" s="76">
        <v>602.55999999999995</v>
      </c>
      <c r="BQ7" s="76">
        <v>93.59</v>
      </c>
      <c r="BR7" s="76">
        <v>95.93</v>
      </c>
      <c r="BS7" s="76">
        <v>98.06</v>
      </c>
      <c r="BT7" s="76">
        <v>98.5</v>
      </c>
      <c r="BU7" s="76">
        <v>95.79</v>
      </c>
      <c r="BV7" s="76">
        <v>82.65</v>
      </c>
      <c r="BW7" s="76">
        <v>82.55</v>
      </c>
      <c r="BX7" s="76">
        <v>83.55</v>
      </c>
      <c r="BY7" s="76">
        <v>84.48</v>
      </c>
      <c r="BZ7" s="76">
        <v>79.22</v>
      </c>
      <c r="CA7" s="76">
        <v>97.94</v>
      </c>
      <c r="CB7" s="76">
        <v>196.26</v>
      </c>
      <c r="CC7" s="76">
        <v>192.46</v>
      </c>
      <c r="CD7" s="76">
        <v>188.34</v>
      </c>
      <c r="CE7" s="76">
        <v>188.06</v>
      </c>
      <c r="CF7" s="76">
        <v>194.09</v>
      </c>
      <c r="CG7" s="76">
        <v>186.3</v>
      </c>
      <c r="CH7" s="76">
        <v>188.38</v>
      </c>
      <c r="CI7" s="76">
        <v>185.98</v>
      </c>
      <c r="CJ7" s="76">
        <v>187.11</v>
      </c>
      <c r="CK7" s="76">
        <v>202.47</v>
      </c>
      <c r="CL7" s="76">
        <v>140.97999999999999</v>
      </c>
      <c r="CM7" s="76">
        <v>52.99</v>
      </c>
      <c r="CN7" s="76">
        <v>54.49</v>
      </c>
      <c r="CO7" s="76">
        <v>53.58</v>
      </c>
      <c r="CP7" s="76">
        <v>54.66</v>
      </c>
      <c r="CQ7" s="76">
        <v>55.24</v>
      </c>
      <c r="CR7" s="76">
        <v>50.53</v>
      </c>
      <c r="CS7" s="76">
        <v>51.42</v>
      </c>
      <c r="CT7" s="76">
        <v>48.95</v>
      </c>
      <c r="CU7" s="76">
        <v>49.28</v>
      </c>
      <c r="CV7" s="76">
        <v>50.62</v>
      </c>
      <c r="CW7" s="76">
        <v>60.13</v>
      </c>
      <c r="CX7" s="76">
        <v>92.19</v>
      </c>
      <c r="CY7" s="76">
        <v>92.76</v>
      </c>
      <c r="CZ7" s="76">
        <v>93.12</v>
      </c>
      <c r="DA7" s="76">
        <v>93.21</v>
      </c>
      <c r="DB7" s="76">
        <v>93.78</v>
      </c>
      <c r="DC7" s="76">
        <v>82.08</v>
      </c>
      <c r="DD7" s="76">
        <v>81.34</v>
      </c>
      <c r="DE7" s="76">
        <v>81.14</v>
      </c>
      <c r="DF7" s="76">
        <v>79.7</v>
      </c>
      <c r="DG7" s="76">
        <v>79</v>
      </c>
      <c r="DH7" s="76">
        <v>96</v>
      </c>
      <c r="DI7" s="76">
        <v>3.77</v>
      </c>
      <c r="DJ7" s="76">
        <v>7.46</v>
      </c>
      <c r="DK7" s="76">
        <v>11.03</v>
      </c>
      <c r="DL7" s="76">
        <v>14.51</v>
      </c>
      <c r="DM7" s="76">
        <v>17.899999999999999</v>
      </c>
      <c r="DN7" s="76">
        <v>12.7</v>
      </c>
      <c r="DO7" s="76">
        <v>14.65</v>
      </c>
      <c r="DP7" s="76">
        <v>16.11</v>
      </c>
      <c r="DQ7" s="76">
        <v>17.05</v>
      </c>
      <c r="DR7" s="76">
        <v>17.62</v>
      </c>
      <c r="DS7" s="76">
        <v>42.2</v>
      </c>
      <c r="DT7" s="76">
        <v>0</v>
      </c>
      <c r="DU7" s="76">
        <v>0</v>
      </c>
      <c r="DV7" s="76">
        <v>0</v>
      </c>
      <c r="DW7" s="76">
        <v>0</v>
      </c>
      <c r="DX7" s="76">
        <v>0</v>
      </c>
      <c r="DY7" s="76">
        <v>0</v>
      </c>
      <c r="DZ7" s="76">
        <v>0.1</v>
      </c>
      <c r="EA7" s="76">
        <v>0.17</v>
      </c>
      <c r="EB7" s="76">
        <v>0.22</v>
      </c>
      <c r="EC7" s="76">
        <v>0.18</v>
      </c>
      <c r="ED7" s="76">
        <v>9.4600000000000009</v>
      </c>
      <c r="EE7" s="76">
        <v>0</v>
      </c>
      <c r="EF7" s="76">
        <v>0</v>
      </c>
      <c r="EG7" s="76">
        <v>0</v>
      </c>
      <c r="EH7" s="76">
        <v>0</v>
      </c>
      <c r="EI7" s="76">
        <v>0</v>
      </c>
      <c r="EJ7" s="76">
        <v>1.65</v>
      </c>
      <c r="EK7" s="76">
        <v>0.14000000000000001</v>
      </c>
      <c r="EL7" s="76">
        <v>8.e-002</v>
      </c>
      <c r="EM7" s="76">
        <v>0.57999999999999996</v>
      </c>
      <c r="EN7" s="76">
        <v>9.e-002</v>
      </c>
      <c r="EO7" s="76">
        <v>0.19</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103</v>
      </c>
      <c r="C9" s="63" t="s">
        <v>104</v>
      </c>
      <c r="D9" s="63" t="s">
        <v>105</v>
      </c>
      <c r="E9" s="63" t="s">
        <v>106</v>
      </c>
      <c r="F9" s="63" t="s">
        <v>107</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33</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2025-12-23T06:02:46Z</dcterms:created>
  <dcterms:modified xsi:type="dcterms:W3CDTF">2026-01-30T02:17:56Z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2026-01-30T02:17:56Z</vt:filetime>
  </property>
</Properties>
</file>