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Z:\上下水道部\経営企画整備課\R07\00共通\00共通00共通\04他課からの照会\11_財政課\R080203〆【  】公営企業に係る「経営比較分析表」（令和6年度決算）の分析等について（依頼）\"/>
    </mc:Choice>
  </mc:AlternateContent>
  <xr:revisionPtr revIDLastSave="0" documentId="13_ncr:1_{35F2B7CE-B91D-4664-94C9-F01698747A92}" xr6:coauthVersionLast="36" xr6:coauthVersionMax="36" xr10:uidLastSave="{00000000-0000-0000-0000-000000000000}"/>
  <workbookProtection workbookAlgorithmName="SHA-512" workbookHashValue="QQffU2ggVDXGwi7YoXepyXSk3CmbjupRRN02MaswxyklLIhFJHSKx3DwhkvIQ2FyN/j1dTBTCz0DoTBy85t+Pw==" workbookSaltValue="c/ZR7lPQVT4WMLDavmEGP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P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<sst xmlns="http://schemas.openxmlformats.org/spreadsheetml/2006/main" count="253" uniqueCount="116">
  <si>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</si>
  <si>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</si>
  <si>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</si>
  <si>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</si>
  <si>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</si>
  <si>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</si>
  <si>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</si>
  <si>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</si>
  <si>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</si>
  <si>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</si>
  <si>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</si>
  <si>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</si>
  <si>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</si>
  <si>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</si>
  <si>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</si>
  <si>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</si>
  <si>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</si>
  <si>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</si>
  <si>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</si>
  <si>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</si>
  <si>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</si>
  <si>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</si>
  <si>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</si>
  <si>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</si>
  <si>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</si>
  <si>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</si>
  <si>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</si>
  <si>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</si>
  <si>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</si>
  <si>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</si>
  <si>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</si>
  <si>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</si>
  <si>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</si>
  <si>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</si>
  <si>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</si>
  <si>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</si>
  <si>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</si>
  <si>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</si>
  <si>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</si>
  <si>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</si>
  <si>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</si>
  <si>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</si>
  <si>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</si>
  <si>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</si>
  <si>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</si>
  <si>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</si>
  <si>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</si>
  <si>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</si>
  <si>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</si>
  <si>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</si>
  <si>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</si>
  <si>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</si>
  <si>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</si>
  <si>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</si>
  <si>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</si>
  <si>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</si>
  <si>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</si>
  <si>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</si>
  <si>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</si>
  <si>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</si>
  <si>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</si>
  <si>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</si>
  <si>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</si>
  <si>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</si>
  <si>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</si>
  <si>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</si>
  <si>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</si>
  <si>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</si>
  <si>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</si>
  <si>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</si>
  <si>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</si>
  <si>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</si>
  <si>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</si>
  <si>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</si>
  <si>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</si>
  <si>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</si>
  <si>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</si>
  <si>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</si>
  <si>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</si>
  <si>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</si>
  <si>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</si>
  <si>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</si>
  <si>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</si>
  <si>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</si>
  <si>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</si>
  <si>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</si>
  <si>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</si>
  <si>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</si>
  <si>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</si>
  <si>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</si>
  <si>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</si>
  <si>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</si>
  <si>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</si>
  <si>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</si>
  <si>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</si>
  <si>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</si>
  <si>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京丹後市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</si>
  <si>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</si>
  <si>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</si>
  <si>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</si>
  <si>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</si>
  <si>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</si>
  <si>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</si>
  <si>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</si>
  <si>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</si>
  <si>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</si>
  <si>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</si>
  <si>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</si>
  <si>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</si>
  <si>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</si>
  <si>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</si>
  <si>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</si>
  <si>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</si>
  <si>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市が寄附を受けた浄化槽については、経過年数が経っているものが多く、施設の機能停止とならないよう、点検結果に基づき早期の修繕を行うこととしている。</t>
    <phoneticPr fontId="4"/>
  </si>
  <si>
    <t>　浄化槽の管理費に対して、使用料収入の割合は3割程度であり、使用料の改定と維持管理の効率化により、収支改善を図っていく必要がある。
　併せて、早期の整備促進が図れる共同浄化槽も導入検討を行い、経営の効率化を図る必要があると考えている。
　なお、令和2年4月より、地方公営企業（法適用）へ移行している。</t>
    <phoneticPr fontId="4"/>
  </si>
  <si>
    <t>　市の浄化槽設置事業及び個人から市へ寄附を受けた浄化槽に係る事業であり、令和6年度末での水洗化率は37.6%である。
　維持管理経費について、使用料だけでは賄えていないため、一般会計からの繰入金に依存している。
　汚水処理原価が類似団体の平均値より高く、費用の縮減が必要である。
　市が年50基前後の浄化槽を設置するに当たり、財源を補助金と起債によって賄っているため、企業債残高対事業規模比率は類似団体の平均値と比べ、非常に高い状況である。
　今後、市設置の数が一定落ち着けば、比率は減少すると見込んでいる。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</si>
</sst>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17-488D-B0BE-8825768E949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917-488D-B0BE-8825768E949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43.07</c:v>
                </c:pt>
                <c:pt idx="1">
                  <c:v>42.54</c:v>
                </c:pt>
                <c:pt idx="2">
                  <c:v>42.15</c:v>
                </c:pt>
                <c:pt idx="3">
                  <c:v>41.12</c:v>
                </c:pt>
                <c:pt idx="4">
                  <c:v>41.05</c:v>
                </c:pt>
              </c:numCache>
            </c:numRef>
          </c:val>
          <c:extLst>
            <c:ext xmlns:c16="http://schemas.microsoft.com/office/drawing/2014/chart" uri="{C3380CC4-5D6E-409C-BE32-E72D297353CC}">
              <c16:uniqueId val="{00000000-AA12-45FA-8690-26D9C0F6FB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AA12-45FA-8690-26D9C0F6FB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22.02</c:v>
                </c:pt>
                <c:pt idx="1">
                  <c:v>33.700000000000003</c:v>
                </c:pt>
                <c:pt idx="2">
                  <c:v>35.119999999999997</c:v>
                </c:pt>
                <c:pt idx="3">
                  <c:v>36.35</c:v>
                </c:pt>
                <c:pt idx="4">
                  <c:v>37.6</c:v>
                </c:pt>
              </c:numCache>
            </c:numRef>
          </c:val>
          <c:extLst>
            <c:ext xmlns:c16="http://schemas.microsoft.com/office/drawing/2014/chart" uri="{C3380CC4-5D6E-409C-BE32-E72D297353CC}">
              <c16:uniqueId val="{00000000-A828-4E27-AEDF-8E736F4C57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A828-4E27-AEDF-8E736F4C57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90.18</c:v>
                </c:pt>
                <c:pt idx="1">
                  <c:v>94.53</c:v>
                </c:pt>
                <c:pt idx="2">
                  <c:v>91.69</c:v>
                </c:pt>
                <c:pt idx="3">
                  <c:v>81.73</c:v>
                </c:pt>
                <c:pt idx="4">
                  <c:v>88.16</c:v>
                </c:pt>
              </c:numCache>
            </c:numRef>
          </c:val>
          <c:extLst>
            <c:ext xmlns:c16="http://schemas.microsoft.com/office/drawing/2014/chart" uri="{C3380CC4-5D6E-409C-BE32-E72D297353CC}">
              <c16:uniqueId val="{00000000-93F3-47B8-BCA4-D52EFE3564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93F3-47B8-BCA4-D52EFE3564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4.18</c:v>
                </c:pt>
                <c:pt idx="1">
                  <c:v>8.06</c:v>
                </c:pt>
                <c:pt idx="2">
                  <c:v>11.73</c:v>
                </c:pt>
                <c:pt idx="3">
                  <c:v>15.26</c:v>
                </c:pt>
                <c:pt idx="4">
                  <c:v>18.510000000000002</c:v>
                </c:pt>
              </c:numCache>
            </c:numRef>
          </c:val>
          <c:extLst>
            <c:ext xmlns:c16="http://schemas.microsoft.com/office/drawing/2014/chart" uri="{C3380CC4-5D6E-409C-BE32-E72D297353CC}">
              <c16:uniqueId val="{00000000-FEC7-4217-9896-7F31C29D23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FEC7-4217-9896-7F31C29D23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89-4B34-8C8E-BBD8945A7A5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89-4B34-8C8E-BBD8945A7A5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157.09</c:v>
                </c:pt>
                <c:pt idx="1">
                  <c:v>181.22</c:v>
                </c:pt>
                <c:pt idx="2">
                  <c:v>220.65</c:v>
                </c:pt>
                <c:pt idx="3">
                  <c:v>319.45999999999998</c:v>
                </c:pt>
                <c:pt idx="4">
                  <c:v>379.44</c:v>
                </c:pt>
              </c:numCache>
            </c:numRef>
          </c:val>
          <c:extLst>
            <c:ext xmlns:c16="http://schemas.microsoft.com/office/drawing/2014/chart" uri="{C3380CC4-5D6E-409C-BE32-E72D297353CC}">
              <c16:uniqueId val="{00000000-419B-46D2-A500-37727E2ECE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419B-46D2-A500-37727E2ECE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199.26</c:v>
                </c:pt>
                <c:pt idx="1">
                  <c:v>200.91</c:v>
                </c:pt>
                <c:pt idx="2">
                  <c:v>193.78</c:v>
                </c:pt>
                <c:pt idx="3">
                  <c:v>135.35</c:v>
                </c:pt>
                <c:pt idx="4">
                  <c:v>120.4</c:v>
                </c:pt>
              </c:numCache>
            </c:numRef>
          </c:val>
          <c:extLst>
            <c:ext xmlns:c16="http://schemas.microsoft.com/office/drawing/2014/chart" uri="{C3380CC4-5D6E-409C-BE32-E72D297353CC}">
              <c16:uniqueId val="{00000000-7591-4F59-8A38-ECD6CA3D530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7591-4F59-8A38-ECD6CA3D530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2050.81</c:v>
                </c:pt>
                <c:pt idx="1">
                  <c:v>2024.82</c:v>
                </c:pt>
                <c:pt idx="2">
                  <c:v>1982.44</c:v>
                </c:pt>
                <c:pt idx="3">
                  <c:v>1974.7</c:v>
                </c:pt>
                <c:pt idx="4">
                  <c:v>1934.23</c:v>
                </c:pt>
              </c:numCache>
            </c:numRef>
          </c:val>
          <c:extLst>
            <c:ext xmlns:c16="http://schemas.microsoft.com/office/drawing/2014/chart" uri="{C3380CC4-5D6E-409C-BE32-E72D297353CC}">
              <c16:uniqueId val="{00000000-2389-4F3A-BA3A-DF35B7AC038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2389-4F3A-BA3A-DF35B7AC038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29.73</c:v>
                </c:pt>
                <c:pt idx="1">
                  <c:v>30.76</c:v>
                </c:pt>
                <c:pt idx="2">
                  <c:v>29.66</c:v>
                </c:pt>
                <c:pt idx="3">
                  <c:v>27.94</c:v>
                </c:pt>
                <c:pt idx="4">
                  <c:v>26.98</c:v>
                </c:pt>
              </c:numCache>
            </c:numRef>
          </c:val>
          <c:extLst>
            <c:ext xmlns:c16="http://schemas.microsoft.com/office/drawing/2014/chart" uri="{C3380CC4-5D6E-409C-BE32-E72D297353CC}">
              <c16:uniqueId val="{00000000-8ABC-4363-ABC2-6106B1351E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8ABC-4363-ABC2-6106B1351E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393.18</c:v>
                </c:pt>
                <c:pt idx="1">
                  <c:v>379.58</c:v>
                </c:pt>
                <c:pt idx="2">
                  <c:v>394.2</c:v>
                </c:pt>
                <c:pt idx="3">
                  <c:v>417.04</c:v>
                </c:pt>
                <c:pt idx="4">
                  <c:v>432.24</c:v>
                </c:pt>
              </c:numCache>
            </c:numRef>
          </c:val>
          <c:extLst>
            <c:ext xmlns:c16="http://schemas.microsoft.com/office/drawing/2014/chart" uri="{C3380CC4-5D6E-409C-BE32-E72D297353CC}">
              <c16:uniqueId val="{00000000-FDA1-40FB-8DF8-314D366908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FDA1-40FB-8DF8-314D366908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京丹後市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50042</v>
      </c>
      <c r="AM8" s="36"/>
      <c r="AN8" s="36"/>
      <c r="AO8" s="36"/>
      <c r="AP8" s="36"/>
      <c r="AQ8" s="36"/>
      <c r="AR8" s="36"/>
      <c r="AS8" s="36"/>
      <c r="AT8" s="37">
        <f>データ!T6</f>
        <v>501.44</v>
      </c>
      <c r="AU8" s="37"/>
      <c r="AV8" s="37"/>
      <c r="AW8" s="37"/>
      <c r="AX8" s="37"/>
      <c r="AY8" s="37"/>
      <c r="AZ8" s="37"/>
      <c r="BA8" s="37"/>
      <c r="BB8" s="37">
        <f>データ!U6</f>
        <v>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36.5</v>
      </c>
      <c r="J10" s="37"/>
      <c r="K10" s="37"/>
      <c r="L10" s="37"/>
      <c r="M10" s="37"/>
      <c r="N10" s="37"/>
      <c r="O10" s="37"/>
      <c r="P10" s="37">
        <f>データ!P6</f>
        <v>22.13</v>
      </c>
      <c r="Q10" s="37"/>
      <c r="R10" s="37"/>
      <c r="S10" s="37"/>
      <c r="T10" s="37"/>
      <c r="U10" s="37"/>
      <c r="V10" s="37"/>
      <c r="W10" s="37">
        <f>データ!Q6</f>
        <v>100</v>
      </c>
      <c r="X10" s="37"/>
      <c r="Y10" s="37"/>
      <c r="Z10" s="37"/>
      <c r="AA10" s="37"/>
      <c r="AB10" s="37"/>
      <c r="AC10" s="37"/>
      <c r="AD10" s="36">
        <f>データ!R6</f>
        <v>3190</v>
      </c>
      <c r="AE10" s="36"/>
      <c r="AF10" s="36"/>
      <c r="AG10" s="36"/>
      <c r="AH10" s="36"/>
      <c r="AI10" s="36"/>
      <c r="AJ10" s="36"/>
      <c r="AK10" s="2"/>
      <c r="AL10" s="36">
        <f>データ!V6</f>
        <v>10988</v>
      </c>
      <c r="AM10" s="36"/>
      <c r="AN10" s="36"/>
      <c r="AO10" s="36"/>
      <c r="AP10" s="36"/>
      <c r="AQ10" s="36"/>
      <c r="AR10" s="36"/>
      <c r="AS10" s="36"/>
      <c r="AT10" s="37">
        <f>データ!W6</f>
        <v>11.3</v>
      </c>
      <c r="AU10" s="37"/>
      <c r="AV10" s="37"/>
      <c r="AW10" s="37"/>
      <c r="AX10" s="37"/>
      <c r="AY10" s="37"/>
      <c r="AZ10" s="37"/>
      <c r="BA10" s="37"/>
      <c r="BB10" s="37">
        <f>データ!X6</f>
        <v>972.39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zO5pAyMRJMgZA3tNepnLj06v5AgYStbsO5o7YJpZmYtnP1WWpSY4Cvc7XzfHcmSuQVh3p6LmcWD7Y1amw1Va/w==" saltValue="Royi/KFY45uRrt+s1PWUR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262129</v>
      </c>
      <c r="D6" s="19">
        <f t="shared" si="3"/>
        <v>46</v>
      </c>
      <c r="E6" s="19">
        <f t="shared" si="3"/>
        <v>18</v>
      </c>
      <c r="F6" s="19">
        <f t="shared" si="3"/>
        <v>0</v>
      </c>
      <c r="G6" s="19">
        <f t="shared" si="3"/>
        <v>0</v>
      </c>
      <c r="H6" s="19" t="str">
        <f t="shared" si="3"/>
        <v>京都府　京丹後市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36.5</v>
      </c>
      <c r="P6" s="20">
        <f t="shared" si="3"/>
        <v>22.13</v>
      </c>
      <c r="Q6" s="20">
        <f t="shared" si="3"/>
        <v>100</v>
      </c>
      <c r="R6" s="20">
        <f t="shared" si="3"/>
        <v>3190</v>
      </c>
      <c r="S6" s="20">
        <f t="shared" si="3"/>
        <v>50042</v>
      </c>
      <c r="T6" s="20">
        <f t="shared" si="3"/>
        <v>501.44</v>
      </c>
      <c r="U6" s="20">
        <f t="shared" si="3"/>
        <v>99.8</v>
      </c>
      <c r="V6" s="20">
        <f t="shared" si="3"/>
        <v>10988</v>
      </c>
      <c r="W6" s="20">
        <f t="shared" si="3"/>
        <v>11.3</v>
      </c>
      <c r="X6" s="20">
        <f t="shared" si="3"/>
        <v>972.39</v>
      </c>
      <c r="Y6" s="21">
        <f>IF(Y7="",NA(),Y7)</f>
        <v>90.18</v>
      </c>
      <c r="Z6" s="21">
        <f t="shared" ref="Z6:AH6" si="4">IF(Z7="",NA(),Z7)</f>
        <v>94.53</v>
      </c>
      <c r="AA6" s="21">
        <f t="shared" si="4"/>
        <v>91.69</v>
      </c>
      <c r="AB6" s="21">
        <f t="shared" si="4"/>
        <v>81.73</v>
      </c>
      <c r="AC6" s="21">
        <f t="shared" si="4"/>
        <v>88.16</v>
      </c>
      <c r="AD6" s="21">
        <f t="shared" si="4"/>
        <v>99.03</v>
      </c>
      <c r="AE6" s="21">
        <f t="shared" si="4"/>
        <v>100.41</v>
      </c>
      <c r="AF6" s="21">
        <f t="shared" si="4"/>
        <v>100.17</v>
      </c>
      <c r="AG6" s="21">
        <f t="shared" si="4"/>
        <v>96.95</v>
      </c>
      <c r="AH6" s="21">
        <f t="shared" si="4"/>
        <v>99.24</v>
      </c>
      <c r="AI6" s="20" t="str">
        <f>IF(AI7="","",IF(AI7="-","【-】","【"&amp;SUBSTITUTE(TEXT(AI7,"#,##0.00"),"-","△")&amp;"】"))</f>
        <v>【100.06】</v>
      </c>
      <c r="AJ6" s="21">
        <f>IF(AJ7="",NA(),AJ7)</f>
        <v>157.09</v>
      </c>
      <c r="AK6" s="21">
        <f t="shared" ref="AK6:AS6" si="5">IF(AK7="",NA(),AK7)</f>
        <v>181.22</v>
      </c>
      <c r="AL6" s="21">
        <f t="shared" si="5"/>
        <v>220.65</v>
      </c>
      <c r="AM6" s="21">
        <f t="shared" si="5"/>
        <v>319.45999999999998</v>
      </c>
      <c r="AN6" s="21">
        <f t="shared" si="5"/>
        <v>379.44</v>
      </c>
      <c r="AO6" s="21">
        <f t="shared" si="5"/>
        <v>74.239999999999995</v>
      </c>
      <c r="AP6" s="21">
        <f t="shared" si="5"/>
        <v>83.92</v>
      </c>
      <c r="AQ6" s="21">
        <f t="shared" si="5"/>
        <v>89.31</v>
      </c>
      <c r="AR6" s="21">
        <f t="shared" si="5"/>
        <v>91.33</v>
      </c>
      <c r="AS6" s="21">
        <f t="shared" si="5"/>
        <v>89.91</v>
      </c>
      <c r="AT6" s="20" t="str">
        <f>IF(AT7="","",IF(AT7="-","【-】","【"&amp;SUBSTITUTE(TEXT(AT7,"#,##0.00"),"-","△")&amp;"】"))</f>
        <v>【84.61】</v>
      </c>
      <c r="AU6" s="21">
        <f>IF(AU7="",NA(),AU7)</f>
        <v>199.26</v>
      </c>
      <c r="AV6" s="21">
        <f t="shared" ref="AV6:BD6" si="6">IF(AV7="",NA(),AV7)</f>
        <v>200.91</v>
      </c>
      <c r="AW6" s="21">
        <f t="shared" si="6"/>
        <v>193.78</v>
      </c>
      <c r="AX6" s="21">
        <f t="shared" si="6"/>
        <v>135.35</v>
      </c>
      <c r="AY6" s="21">
        <f t="shared" si="6"/>
        <v>120.4</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2050.81</v>
      </c>
      <c r="BG6" s="21">
        <f t="shared" ref="BG6:BO6" si="7">IF(BG7="",NA(),BG7)</f>
        <v>2024.82</v>
      </c>
      <c r="BH6" s="21">
        <f t="shared" si="7"/>
        <v>1982.44</v>
      </c>
      <c r="BI6" s="21">
        <f t="shared" si="7"/>
        <v>1974.7</v>
      </c>
      <c r="BJ6" s="21">
        <f t="shared" si="7"/>
        <v>1934.23</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29.73</v>
      </c>
      <c r="BR6" s="21">
        <f t="shared" ref="BR6:BZ6" si="8">IF(BR7="",NA(),BR7)</f>
        <v>30.76</v>
      </c>
      <c r="BS6" s="21">
        <f t="shared" si="8"/>
        <v>29.66</v>
      </c>
      <c r="BT6" s="21">
        <f t="shared" si="8"/>
        <v>27.94</v>
      </c>
      <c r="BU6" s="21">
        <f t="shared" si="8"/>
        <v>26.98</v>
      </c>
      <c r="BV6" s="21">
        <f t="shared" si="8"/>
        <v>60.59</v>
      </c>
      <c r="BW6" s="21">
        <f t="shared" si="8"/>
        <v>60</v>
      </c>
      <c r="BX6" s="21">
        <f t="shared" si="8"/>
        <v>59.01</v>
      </c>
      <c r="BY6" s="21">
        <f t="shared" si="8"/>
        <v>56.06</v>
      </c>
      <c r="BZ6" s="21">
        <f t="shared" si="8"/>
        <v>53.25</v>
      </c>
      <c r="CA6" s="20" t="str">
        <f>IF(CA7="","",IF(CA7="-","【-】","【"&amp;SUBSTITUTE(TEXT(CA7,"#,##0.00"),"-","△")&amp;"】"))</f>
        <v>【51.14】</v>
      </c>
      <c r="CB6" s="21">
        <f>IF(CB7="",NA(),CB7)</f>
        <v>393.18</v>
      </c>
      <c r="CC6" s="21">
        <f t="shared" ref="CC6:CK6" si="9">IF(CC7="",NA(),CC7)</f>
        <v>379.58</v>
      </c>
      <c r="CD6" s="21">
        <f t="shared" si="9"/>
        <v>394.2</v>
      </c>
      <c r="CE6" s="21">
        <f t="shared" si="9"/>
        <v>417.04</v>
      </c>
      <c r="CF6" s="21">
        <f t="shared" si="9"/>
        <v>432.24</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43.07</v>
      </c>
      <c r="CN6" s="21">
        <f t="shared" ref="CN6:CV6" si="10">IF(CN7="",NA(),CN7)</f>
        <v>42.54</v>
      </c>
      <c r="CO6" s="21">
        <f t="shared" si="10"/>
        <v>42.15</v>
      </c>
      <c r="CP6" s="21">
        <f t="shared" si="10"/>
        <v>41.12</v>
      </c>
      <c r="CQ6" s="21">
        <f t="shared" si="10"/>
        <v>41.05</v>
      </c>
      <c r="CR6" s="21">
        <f t="shared" si="10"/>
        <v>58.19</v>
      </c>
      <c r="CS6" s="21">
        <f t="shared" si="10"/>
        <v>56.52</v>
      </c>
      <c r="CT6" s="21">
        <f t="shared" si="10"/>
        <v>88.45</v>
      </c>
      <c r="CU6" s="21">
        <f t="shared" si="10"/>
        <v>54.08</v>
      </c>
      <c r="CV6" s="21">
        <f t="shared" si="10"/>
        <v>52.59</v>
      </c>
      <c r="CW6" s="20" t="str">
        <f>IF(CW7="","",IF(CW7="-","【-】","【"&amp;SUBSTITUTE(TEXT(CW7,"#,##0.00"),"-","△")&amp;"】"))</f>
        <v>【54.37】</v>
      </c>
      <c r="CX6" s="21">
        <f>IF(CX7="",NA(),CX7)</f>
        <v>22.02</v>
      </c>
      <c r="CY6" s="21">
        <f t="shared" ref="CY6:DG6" si="11">IF(CY7="",NA(),CY7)</f>
        <v>33.700000000000003</v>
      </c>
      <c r="CZ6" s="21">
        <f t="shared" si="11"/>
        <v>35.119999999999997</v>
      </c>
      <c r="DA6" s="21">
        <f t="shared" si="11"/>
        <v>36.35</v>
      </c>
      <c r="DB6" s="21">
        <f t="shared" si="11"/>
        <v>37.6</v>
      </c>
      <c r="DC6" s="21">
        <f t="shared" si="11"/>
        <v>87.8</v>
      </c>
      <c r="DD6" s="21">
        <f t="shared" si="11"/>
        <v>88.43</v>
      </c>
      <c r="DE6" s="21">
        <f t="shared" si="11"/>
        <v>90.34</v>
      </c>
      <c r="DF6" s="21">
        <f t="shared" si="11"/>
        <v>90.57</v>
      </c>
      <c r="DG6" s="21">
        <f t="shared" si="11"/>
        <v>87.02</v>
      </c>
      <c r="DH6" s="20" t="str">
        <f>IF(DH7="","",IF(DH7="-","【-】","【"&amp;SUBSTITUTE(TEXT(DH7,"#,##0.00"),"-","△")&amp;"】"))</f>
        <v>【84.89】</v>
      </c>
      <c r="DI6" s="21">
        <f>IF(DI7="",NA(),DI7)</f>
        <v>4.18</v>
      </c>
      <c r="DJ6" s="21">
        <f t="shared" ref="DJ6:DR6" si="12">IF(DJ7="",NA(),DJ7)</f>
        <v>8.06</v>
      </c>
      <c r="DK6" s="21">
        <f t="shared" si="12"/>
        <v>11.73</v>
      </c>
      <c r="DL6" s="21">
        <f t="shared" si="12"/>
        <v>15.26</v>
      </c>
      <c r="DM6" s="21">
        <f t="shared" si="12"/>
        <v>18.510000000000002</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262129</v>
      </c>
      <c r="D7" s="23">
        <v>46</v>
      </c>
      <c r="E7" s="23">
        <v>18</v>
      </c>
      <c r="F7" s="23">
        <v>0</v>
      </c>
      <c r="G7" s="23">
        <v>0</v>
      </c>
      <c r="H7" s="23" t="s">
        <v>96</v>
      </c>
      <c r="I7" s="23" t="s">
        <v>97</v>
      </c>
      <c r="J7" s="23" t="s">
        <v>98</v>
      </c>
      <c r="K7" s="23" t="s">
        <v>99</v>
      </c>
      <c r="L7" s="23" t="s">
        <v>100</v>
      </c>
      <c r="M7" s="23" t="s">
        <v>101</v>
      </c>
      <c r="N7" s="24" t="s">
        <v>102</v>
      </c>
      <c r="O7" s="24">
        <v>36.5</v>
      </c>
      <c r="P7" s="24">
        <v>22.13</v>
      </c>
      <c r="Q7" s="24">
        <v>100</v>
      </c>
      <c r="R7" s="24">
        <v>3190</v>
      </c>
      <c r="S7" s="24">
        <v>50042</v>
      </c>
      <c r="T7" s="24">
        <v>501.44</v>
      </c>
      <c r="U7" s="24">
        <v>99.8</v>
      </c>
      <c r="V7" s="24">
        <v>10988</v>
      </c>
      <c r="W7" s="24">
        <v>11.3</v>
      </c>
      <c r="X7" s="24">
        <v>972.39</v>
      </c>
      <c r="Y7" s="24">
        <v>90.18</v>
      </c>
      <c r="Z7" s="24">
        <v>94.53</v>
      </c>
      <c r="AA7" s="24">
        <v>91.69</v>
      </c>
      <c r="AB7" s="24">
        <v>81.73</v>
      </c>
      <c r="AC7" s="24">
        <v>88.16</v>
      </c>
      <c r="AD7" s="24">
        <v>99.03</v>
      </c>
      <c r="AE7" s="24">
        <v>100.41</v>
      </c>
      <c r="AF7" s="24">
        <v>100.17</v>
      </c>
      <c r="AG7" s="24">
        <v>96.95</v>
      </c>
      <c r="AH7" s="24">
        <v>99.24</v>
      </c>
      <c r="AI7" s="24">
        <v>100.06</v>
      </c>
      <c r="AJ7" s="24">
        <v>157.09</v>
      </c>
      <c r="AK7" s="24">
        <v>181.22</v>
      </c>
      <c r="AL7" s="24">
        <v>220.65</v>
      </c>
      <c r="AM7" s="24">
        <v>319.45999999999998</v>
      </c>
      <c r="AN7" s="24">
        <v>379.44</v>
      </c>
      <c r="AO7" s="24">
        <v>74.239999999999995</v>
      </c>
      <c r="AP7" s="24">
        <v>83.92</v>
      </c>
      <c r="AQ7" s="24">
        <v>89.31</v>
      </c>
      <c r="AR7" s="24">
        <v>91.33</v>
      </c>
      <c r="AS7" s="24">
        <v>89.91</v>
      </c>
      <c r="AT7" s="24">
        <v>84.61</v>
      </c>
      <c r="AU7" s="24">
        <v>199.26</v>
      </c>
      <c r="AV7" s="24">
        <v>200.91</v>
      </c>
      <c r="AW7" s="24">
        <v>193.78</v>
      </c>
      <c r="AX7" s="24">
        <v>135.35</v>
      </c>
      <c r="AY7" s="24">
        <v>120.4</v>
      </c>
      <c r="AZ7" s="24">
        <v>100.47</v>
      </c>
      <c r="BA7" s="24">
        <v>122.71</v>
      </c>
      <c r="BB7" s="24">
        <v>138.19999999999999</v>
      </c>
      <c r="BC7" s="24">
        <v>126.97</v>
      </c>
      <c r="BD7" s="24">
        <v>103.61</v>
      </c>
      <c r="BE7" s="24">
        <v>106.63</v>
      </c>
      <c r="BF7" s="24">
        <v>2050.81</v>
      </c>
      <c r="BG7" s="24">
        <v>2024.82</v>
      </c>
      <c r="BH7" s="24">
        <v>1982.44</v>
      </c>
      <c r="BI7" s="24">
        <v>1974.7</v>
      </c>
      <c r="BJ7" s="24">
        <v>1934.23</v>
      </c>
      <c r="BK7" s="24">
        <v>294.27</v>
      </c>
      <c r="BL7" s="24">
        <v>294.08999999999997</v>
      </c>
      <c r="BM7" s="24">
        <v>294.08999999999997</v>
      </c>
      <c r="BN7" s="24">
        <v>338.47</v>
      </c>
      <c r="BO7" s="24">
        <v>368.83</v>
      </c>
      <c r="BP7" s="24">
        <v>386.06</v>
      </c>
      <c r="BQ7" s="24">
        <v>29.73</v>
      </c>
      <c r="BR7" s="24">
        <v>30.76</v>
      </c>
      <c r="BS7" s="24">
        <v>29.66</v>
      </c>
      <c r="BT7" s="24">
        <v>27.94</v>
      </c>
      <c r="BU7" s="24">
        <v>26.98</v>
      </c>
      <c r="BV7" s="24">
        <v>60.59</v>
      </c>
      <c r="BW7" s="24">
        <v>60</v>
      </c>
      <c r="BX7" s="24">
        <v>59.01</v>
      </c>
      <c r="BY7" s="24">
        <v>56.06</v>
      </c>
      <c r="BZ7" s="24">
        <v>53.25</v>
      </c>
      <c r="CA7" s="24">
        <v>51.14</v>
      </c>
      <c r="CB7" s="24">
        <v>393.18</v>
      </c>
      <c r="CC7" s="24">
        <v>379.58</v>
      </c>
      <c r="CD7" s="24">
        <v>394.2</v>
      </c>
      <c r="CE7" s="24">
        <v>417.04</v>
      </c>
      <c r="CF7" s="24">
        <v>432.24</v>
      </c>
      <c r="CG7" s="24">
        <v>280.23</v>
      </c>
      <c r="CH7" s="24">
        <v>282.70999999999998</v>
      </c>
      <c r="CI7" s="24">
        <v>291.82</v>
      </c>
      <c r="CJ7" s="24">
        <v>304.36</v>
      </c>
      <c r="CK7" s="24">
        <v>325.45</v>
      </c>
      <c r="CL7" s="24">
        <v>329.31</v>
      </c>
      <c r="CM7" s="24">
        <v>43.07</v>
      </c>
      <c r="CN7" s="24">
        <v>42.54</v>
      </c>
      <c r="CO7" s="24">
        <v>42.15</v>
      </c>
      <c r="CP7" s="24">
        <v>41.12</v>
      </c>
      <c r="CQ7" s="24">
        <v>41.05</v>
      </c>
      <c r="CR7" s="24">
        <v>58.19</v>
      </c>
      <c r="CS7" s="24">
        <v>56.52</v>
      </c>
      <c r="CT7" s="24">
        <v>88.45</v>
      </c>
      <c r="CU7" s="24">
        <v>54.08</v>
      </c>
      <c r="CV7" s="24">
        <v>52.59</v>
      </c>
      <c r="CW7" s="24">
        <v>54.37</v>
      </c>
      <c r="CX7" s="24">
        <v>22.02</v>
      </c>
      <c r="CY7" s="24">
        <v>33.700000000000003</v>
      </c>
      <c r="CZ7" s="24">
        <v>35.119999999999997</v>
      </c>
      <c r="DA7" s="24">
        <v>36.35</v>
      </c>
      <c r="DB7" s="24">
        <v>37.6</v>
      </c>
      <c r="DC7" s="24">
        <v>87.8</v>
      </c>
      <c r="DD7" s="24">
        <v>88.43</v>
      </c>
      <c r="DE7" s="24">
        <v>90.34</v>
      </c>
      <c r="DF7" s="24">
        <v>90.57</v>
      </c>
      <c r="DG7" s="24">
        <v>87.02</v>
      </c>
      <c r="DH7" s="24">
        <v>84.89</v>
      </c>
      <c r="DI7" s="24">
        <v>4.18</v>
      </c>
      <c r="DJ7" s="24">
        <v>8.06</v>
      </c>
      <c r="DK7" s="24">
        <v>11.73</v>
      </c>
      <c r="DL7" s="24">
        <v>15.26</v>
      </c>
      <c r="DM7" s="24">
        <v>18.510000000000002</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髙山 史菜</cp:lastModifiedBy>
  <dcterms:created xsi:type="dcterms:W3CDTF">2025-12-23T06:30:51Z</dcterms:created>
  <dcterms:modified xsi:type="dcterms:W3CDTF">2026-01-20T07:29:31Z</dcterms:modified>
  <cp:category/>
</cp:coreProperties>
</file>