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Z:\上下水道部\経営企画整備課\R07\00共通\00共通00共通\04他課からの照会\11_財政課\R080203〆【  】公営企業に係る「経営比較分析表」（令和6年度決算）の分析等について（依頼）\"/>
    </mc:Choice>
  </mc:AlternateContent>
  <xr:revisionPtr revIDLastSave="0" documentId="13_ncr:1_{41D33C5A-20A0-44B3-A9E2-7E30B664AA26}" xr6:coauthVersionLast="36" xr6:coauthVersionMax="36" xr10:uidLastSave="{00000000-0000-0000-0000-000000000000}"/>
  <workbookProtection workbookAlgorithmName="SHA-512" workbookHashValue="jAoClRcXuUqH3ZenaBQxDTLm18dGung+5u9BDHXI+XbKPN3v2akirHSRET0ig1zawUgv41RagcGdxYCyfurNPw==" workbookSaltValue="Oa5im0cTRT7J/RW2Q6kxsA=="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G85" i="4"/>
  <c r="E85" i="4"/>
  <c r="AT10" i="4"/>
  <c r="AL10" i="4"/>
  <c r="I10" i="4"/>
  <c r="P8"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<sst xmlns="http://schemas.openxmlformats.org/spreadsheetml/2006/main" count="231" uniqueCount="117">
  <si>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</si>
  <si>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</si>
  <si>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</si>
  <si>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</si>
  <si>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</si>
  <si>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</si>
  <si>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</si>
  <si>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</si>
  <si>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</si>
  <si>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</si>
  <si>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</si>
  <si>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</si>
  <si>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</si>
  <si>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</si>
  <si>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</si>
  <si>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</si>
  <si>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</si>
  <si>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</si>
  <si>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</si>
  <si>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</si>
  <si>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</si>
  <si>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</si>
  <si>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</si>
  <si>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</si>
  <si>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</si>
  <si>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</si>
  <si>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</si>
  <si>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</si>
  <si>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</si>
  <si>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</si>
  <si>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</si>
  <si>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</si>
  <si>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</si>
  <si>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</si>
  <si>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</si>
  <si>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</si>
  <si>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</si>
  <si>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</si>
  <si>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</si>
  <si>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</si>
  <si>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</si>
  <si>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</si>
  <si>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</si>
  <si>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</si>
  <si>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</si>
  <si>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</si>
  <si>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</si>
  <si>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</si>
  <si>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</si>
  <si>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</si>
  <si>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</si>
  <si>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</si>
  <si>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</si>
  <si>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</si>
  <si>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</si>
  <si>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</si>
  <si>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</si>
  <si>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</si>
  <si>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</si>
  <si>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</si>
  <si>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</si>
  <si>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</si>
  <si>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</si>
  <si>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</si>
  <si>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</si>
  <si>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</si>
  <si>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</si>
  <si>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</si>
  <si>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</si>
  <si>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</si>
  <si>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</si>
  <si>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</si>
  <si>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</si>
  <si>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</si>
  <si>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</si>
  <si>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</si>
  <si>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</si>
  <si>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</si>
  <si>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</si>
  <si>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</si>
  <si>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</si>
  <si>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</si>
  <si>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</si>
  <si>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</si>
  <si>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</si>
  <si>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</si>
  <si>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</si>
  <si>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</si>
  <si>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</si>
  <si>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</si>
  <si>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</si>
  <si>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</si>
  <si>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</si>
  <si>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</si>
  <si>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</si>
  <si>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</si>
  <si>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京丹後市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</si>
  <si>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</si>
  <si>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</si>
  <si>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</si>
  <si>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</si>
  <si>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</si>
  <si>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</si>
  <si>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</si>
  <si>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</si>
  <si>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</si>
  <si>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</si>
  <si>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</si>
  <si>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</si>
  <si>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</si>
  <si>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</si>
  <si>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</si>
  <si>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</si>
  <si>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</si>
  <si>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漁業集落排水事業は、市内に1処理区のみであり、令和6年度末での整備率は100%、水洗化率は86.9%である。
　区域内人口が200人に満たない小規模な地区であり、人口減少と高齢化により有収水量が減少している。
　施設の維持管理においては、使用料収入の不足を一般会計からの繰入金に依存する状況となっている。</t>
    <phoneticPr fontId="4"/>
  </si>
  <si>
    <t>　人口減少による使用料収入の減少と施設の維持管理費の増加が見込まれることから、使用料の改定により、収支悪化の減少を図る必要がある。
　また、令和6年4月に一部の農業集落排水処理施設と公共下水道との統合事業を行ったが、今後も汚水処理施設の大規模改修を見据えながら、経営の効率化のために、下水道事業全体での施設の統合計画も検討していく必要がある。
　なお、令和2年4月より、地方公営企業（法適用）へ移行している。</t>
    <phoneticPr fontId="4"/>
  </si>
  <si>
    <t>　処理場は平成11年に供用開始し、26年が経過する中で、機械設備や電気設備の更新や修理が必要な時期を迎えることから、施設の維持管理計画を策定し計画的に取り組んでいく必要がある。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</si>
</sst>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2</c:v>
                </c:pt>
                <c:pt idx="3">
                  <c:v>0</c:v>
                </c:pt>
                <c:pt idx="4">
                  <c:v>0</c:v>
                </c:pt>
              </c:numCache>
            </c:numRef>
          </c:val>
          <c:extLst>
            <c:ext xmlns:c16="http://schemas.microsoft.com/office/drawing/2014/chart" uri="{C3380CC4-5D6E-409C-BE32-E72D297353CC}">
              <c16:uniqueId val="{00000000-ED4A-4F10-8544-F11F7C7742F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ED4A-4F10-8544-F11F7C7742F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formatCode="#,##0.00;&quot;△&quot;#,##0.00;&quot;-&quot;">
                  <c:v>33.81</c:v>
                </c:pt>
                <c:pt idx="1">
                  <c:v>0</c:v>
                </c:pt>
                <c:pt idx="2">
                  <c:v>0</c:v>
                </c:pt>
                <c:pt idx="3">
                  <c:v>0</c:v>
                </c:pt>
                <c:pt idx="4">
                  <c:v>0</c:v>
                </c:pt>
              </c:numCache>
            </c:numRef>
          </c:val>
          <c:extLst>
            <c:ext xmlns:c16="http://schemas.microsoft.com/office/drawing/2014/chart" uri="{C3380CC4-5D6E-409C-BE32-E72D297353CC}">
              <c16:uniqueId val="{00000000-300E-4890-A54E-F50068B2081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27.81</c:v>
                </c:pt>
              </c:numCache>
            </c:numRef>
          </c:val>
          <c:smooth val="0"/>
          <c:extLst>
            <c:ext xmlns:c16="http://schemas.microsoft.com/office/drawing/2014/chart" uri="{C3380CC4-5D6E-409C-BE32-E72D297353CC}">
              <c16:uniqueId val="{00000001-300E-4890-A54E-F50068B2081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88.97</c:v>
                </c:pt>
                <c:pt idx="1">
                  <c:v>88.73</c:v>
                </c:pt>
                <c:pt idx="2">
                  <c:v>87.14</c:v>
                </c:pt>
                <c:pt idx="3">
                  <c:v>87.31</c:v>
                </c:pt>
                <c:pt idx="4">
                  <c:v>86.92</c:v>
                </c:pt>
              </c:numCache>
            </c:numRef>
          </c:val>
          <c:extLst>
            <c:ext xmlns:c16="http://schemas.microsoft.com/office/drawing/2014/chart" uri="{C3380CC4-5D6E-409C-BE32-E72D297353CC}">
              <c16:uniqueId val="{00000000-F319-4130-8123-3DC52D7041A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78.680000000000007</c:v>
                </c:pt>
              </c:numCache>
            </c:numRef>
          </c:val>
          <c:smooth val="0"/>
          <c:extLst>
            <c:ext xmlns:c16="http://schemas.microsoft.com/office/drawing/2014/chart" uri="{C3380CC4-5D6E-409C-BE32-E72D297353CC}">
              <c16:uniqueId val="{00000001-F319-4130-8123-3DC52D7041A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123.2</c:v>
                </c:pt>
                <c:pt idx="1">
                  <c:v>94.12</c:v>
                </c:pt>
                <c:pt idx="2">
                  <c:v>96.09</c:v>
                </c:pt>
                <c:pt idx="3">
                  <c:v>99.15</c:v>
                </c:pt>
                <c:pt idx="4">
                  <c:v>85.78</c:v>
                </c:pt>
              </c:numCache>
            </c:numRef>
          </c:val>
          <c:extLst>
            <c:ext xmlns:c16="http://schemas.microsoft.com/office/drawing/2014/chart" uri="{C3380CC4-5D6E-409C-BE32-E72D297353CC}">
              <c16:uniqueId val="{00000000-6362-4555-A855-85872FF3A69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104.12</c:v>
                </c:pt>
                <c:pt idx="3">
                  <c:v>105.98</c:v>
                </c:pt>
                <c:pt idx="4">
                  <c:v>107.11</c:v>
                </c:pt>
              </c:numCache>
            </c:numRef>
          </c:val>
          <c:smooth val="0"/>
          <c:extLst>
            <c:ext xmlns:c16="http://schemas.microsoft.com/office/drawing/2014/chart" uri="{C3380CC4-5D6E-409C-BE32-E72D297353CC}">
              <c16:uniqueId val="{00000001-6362-4555-A855-85872FF3A69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3.12</c:v>
                </c:pt>
                <c:pt idx="1">
                  <c:v>6.24</c:v>
                </c:pt>
                <c:pt idx="2">
                  <c:v>9.17</c:v>
                </c:pt>
                <c:pt idx="3">
                  <c:v>12.1</c:v>
                </c:pt>
                <c:pt idx="4">
                  <c:v>15.1</c:v>
                </c:pt>
              </c:numCache>
            </c:numRef>
          </c:val>
          <c:extLst>
            <c:ext xmlns:c16="http://schemas.microsoft.com/office/drawing/2014/chart" uri="{C3380CC4-5D6E-409C-BE32-E72D297353CC}">
              <c16:uniqueId val="{00000000-5BB2-4A38-A4DB-CEE94BB574F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25.29</c:v>
                </c:pt>
                <c:pt idx="3">
                  <c:v>28.31</c:v>
                </c:pt>
                <c:pt idx="4">
                  <c:v>23.92</c:v>
                </c:pt>
              </c:numCache>
            </c:numRef>
          </c:val>
          <c:smooth val="0"/>
          <c:extLst>
            <c:ext xmlns:c16="http://schemas.microsoft.com/office/drawing/2014/chart" uri="{C3380CC4-5D6E-409C-BE32-E72D297353CC}">
              <c16:uniqueId val="{00000001-5BB2-4A38-A4DB-CEE94BB574F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97-40F7-9A5E-39F6B1C7214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997-40F7-9A5E-39F6B1C7214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quot;-&quot;">
                  <c:v>10.24</c:v>
                </c:pt>
              </c:numCache>
            </c:numRef>
          </c:val>
          <c:extLst>
            <c:ext xmlns:c16="http://schemas.microsoft.com/office/drawing/2014/chart" uri="{C3380CC4-5D6E-409C-BE32-E72D297353CC}">
              <c16:uniqueId val="{00000000-B557-47F2-8E4F-C8F035247A4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176.46</c:v>
                </c:pt>
                <c:pt idx="3">
                  <c:v>181.51</c:v>
                </c:pt>
                <c:pt idx="4">
                  <c:v>108.76</c:v>
                </c:pt>
              </c:numCache>
            </c:numRef>
          </c:val>
          <c:smooth val="0"/>
          <c:extLst>
            <c:ext xmlns:c16="http://schemas.microsoft.com/office/drawing/2014/chart" uri="{C3380CC4-5D6E-409C-BE32-E72D297353CC}">
              <c16:uniqueId val="{00000001-B557-47F2-8E4F-C8F035247A4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127.94</c:v>
                </c:pt>
                <c:pt idx="1">
                  <c:v>144.71</c:v>
                </c:pt>
                <c:pt idx="2">
                  <c:v>95.11</c:v>
                </c:pt>
                <c:pt idx="3">
                  <c:v>96.99</c:v>
                </c:pt>
                <c:pt idx="4">
                  <c:v>95.02</c:v>
                </c:pt>
              </c:numCache>
            </c:numRef>
          </c:val>
          <c:extLst>
            <c:ext xmlns:c16="http://schemas.microsoft.com/office/drawing/2014/chart" uri="{C3380CC4-5D6E-409C-BE32-E72D297353CC}">
              <c16:uniqueId val="{00000000-A6B7-461B-A415-89AF783B8DD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61.64</c:v>
                </c:pt>
                <c:pt idx="3">
                  <c:v>69.819999999999993</c:v>
                </c:pt>
                <c:pt idx="4">
                  <c:v>72.13</c:v>
                </c:pt>
              </c:numCache>
            </c:numRef>
          </c:val>
          <c:smooth val="0"/>
          <c:extLst>
            <c:ext xmlns:c16="http://schemas.microsoft.com/office/drawing/2014/chart" uri="{C3380CC4-5D6E-409C-BE32-E72D297353CC}">
              <c16:uniqueId val="{00000001-A6B7-461B-A415-89AF783B8DD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1280.24</c:v>
                </c:pt>
                <c:pt idx="1">
                  <c:v>1200.8499999999999</c:v>
                </c:pt>
                <c:pt idx="2">
                  <c:v>1037.8800000000001</c:v>
                </c:pt>
                <c:pt idx="3">
                  <c:v>887.14</c:v>
                </c:pt>
                <c:pt idx="4">
                  <c:v>868.85</c:v>
                </c:pt>
              </c:numCache>
            </c:numRef>
          </c:val>
          <c:extLst>
            <c:ext xmlns:c16="http://schemas.microsoft.com/office/drawing/2014/chart" uri="{C3380CC4-5D6E-409C-BE32-E72D297353CC}">
              <c16:uniqueId val="{00000000-D784-427F-8AD5-5E8180A9B85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1420.25</c:v>
                </c:pt>
              </c:numCache>
            </c:numRef>
          </c:val>
          <c:smooth val="0"/>
          <c:extLst>
            <c:ext xmlns:c16="http://schemas.microsoft.com/office/drawing/2014/chart" uri="{C3380CC4-5D6E-409C-BE32-E72D297353CC}">
              <c16:uniqueId val="{00000001-D784-427F-8AD5-5E8180A9B85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37.24</c:v>
                </c:pt>
                <c:pt idx="1">
                  <c:v>35.25</c:v>
                </c:pt>
                <c:pt idx="2">
                  <c:v>35.93</c:v>
                </c:pt>
                <c:pt idx="3">
                  <c:v>37.46</c:v>
                </c:pt>
                <c:pt idx="4">
                  <c:v>30.14</c:v>
                </c:pt>
              </c:numCache>
            </c:numRef>
          </c:val>
          <c:extLst>
            <c:ext xmlns:c16="http://schemas.microsoft.com/office/drawing/2014/chart" uri="{C3380CC4-5D6E-409C-BE32-E72D297353CC}">
              <c16:uniqueId val="{00000000-1AB0-4AAB-881B-022422D303A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32.700000000000003</c:v>
                </c:pt>
              </c:numCache>
            </c:numRef>
          </c:val>
          <c:smooth val="0"/>
          <c:extLst>
            <c:ext xmlns:c16="http://schemas.microsoft.com/office/drawing/2014/chart" uri="{C3380CC4-5D6E-409C-BE32-E72D297353CC}">
              <c16:uniqueId val="{00000001-1AB0-4AAB-881B-022422D303A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402.09</c:v>
                </c:pt>
                <c:pt idx="1">
                  <c:v>426.03</c:v>
                </c:pt>
                <c:pt idx="2">
                  <c:v>422.04</c:v>
                </c:pt>
                <c:pt idx="3">
                  <c:v>405.05</c:v>
                </c:pt>
                <c:pt idx="4">
                  <c:v>500.29</c:v>
                </c:pt>
              </c:numCache>
            </c:numRef>
          </c:val>
          <c:extLst>
            <c:ext xmlns:c16="http://schemas.microsoft.com/office/drawing/2014/chart" uri="{C3380CC4-5D6E-409C-BE32-E72D297353CC}">
              <c16:uniqueId val="{00000000-DD62-4DBA-A4D4-A6C2C17843F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536.16999999999996</c:v>
                </c:pt>
              </c:numCache>
            </c:numRef>
          </c:val>
          <c:smooth val="0"/>
          <c:extLst>
            <c:ext xmlns:c16="http://schemas.microsoft.com/office/drawing/2014/chart" uri="{C3380CC4-5D6E-409C-BE32-E72D297353CC}">
              <c16:uniqueId val="{00000001-DD62-4DBA-A4D4-A6C2C17843F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9" zoomScaleNormal="100" workbookViewId="0">
      <selection activeCell="AJ37" sqref="AJ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京都府　京丹後市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漁業集落排水</v>
      </c>
      <c r="Q8" s="34"/>
      <c r="R8" s="34"/>
      <c r="S8" s="34"/>
      <c r="T8" s="34"/>
      <c r="U8" s="34"/>
      <c r="V8" s="34"/>
      <c r="W8" s="34" t="str">
        <f>データ!L6</f>
        <v>H2</v>
      </c>
      <c r="X8" s="34"/>
      <c r="Y8" s="34"/>
      <c r="Z8" s="34"/>
      <c r="AA8" s="34"/>
      <c r="AB8" s="34"/>
      <c r="AC8" s="34"/>
      <c r="AD8" s="35" t="str">
        <f>データ!$M$6</f>
        <v>非設置</v>
      </c>
      <c r="AE8" s="35"/>
      <c r="AF8" s="35"/>
      <c r="AG8" s="35"/>
      <c r="AH8" s="35"/>
      <c r="AI8" s="35"/>
      <c r="AJ8" s="35"/>
      <c r="AK8" s="3"/>
      <c r="AL8" s="36">
        <f>データ!S6</f>
        <v>50042</v>
      </c>
      <c r="AM8" s="36"/>
      <c r="AN8" s="36"/>
      <c r="AO8" s="36"/>
      <c r="AP8" s="36"/>
      <c r="AQ8" s="36"/>
      <c r="AR8" s="36"/>
      <c r="AS8" s="36"/>
      <c r="AT8" s="37">
        <f>データ!T6</f>
        <v>501.44</v>
      </c>
      <c r="AU8" s="37"/>
      <c r="AV8" s="37"/>
      <c r="AW8" s="37"/>
      <c r="AX8" s="37"/>
      <c r="AY8" s="37"/>
      <c r="AZ8" s="37"/>
      <c r="BA8" s="37"/>
      <c r="BB8" s="37">
        <f>データ!U6</f>
        <v>99.8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89.35</v>
      </c>
      <c r="J10" s="37"/>
      <c r="K10" s="37"/>
      <c r="L10" s="37"/>
      <c r="M10" s="37"/>
      <c r="N10" s="37"/>
      <c r="O10" s="37"/>
      <c r="P10" s="37">
        <f>データ!P6</f>
        <v>0.26</v>
      </c>
      <c r="Q10" s="37"/>
      <c r="R10" s="37"/>
      <c r="S10" s="37"/>
      <c r="T10" s="37"/>
      <c r="U10" s="37"/>
      <c r="V10" s="37"/>
      <c r="W10" s="37">
        <f>データ!Q6</f>
        <v>86.92</v>
      </c>
      <c r="X10" s="37"/>
      <c r="Y10" s="37"/>
      <c r="Z10" s="37"/>
      <c r="AA10" s="37"/>
      <c r="AB10" s="37"/>
      <c r="AC10" s="37"/>
      <c r="AD10" s="36">
        <f>データ!R6</f>
        <v>3190</v>
      </c>
      <c r="AE10" s="36"/>
      <c r="AF10" s="36"/>
      <c r="AG10" s="36"/>
      <c r="AH10" s="36"/>
      <c r="AI10" s="36"/>
      <c r="AJ10" s="36"/>
      <c r="AK10" s="2"/>
      <c r="AL10" s="36">
        <f>データ!V6</f>
        <v>130</v>
      </c>
      <c r="AM10" s="36"/>
      <c r="AN10" s="36"/>
      <c r="AO10" s="36"/>
      <c r="AP10" s="36"/>
      <c r="AQ10" s="36"/>
      <c r="AR10" s="36"/>
      <c r="AS10" s="36"/>
      <c r="AT10" s="37">
        <f>データ!W6</f>
        <v>0.03</v>
      </c>
      <c r="AU10" s="37"/>
      <c r="AV10" s="37"/>
      <c r="AW10" s="37"/>
      <c r="AX10" s="37"/>
      <c r="AY10" s="37"/>
      <c r="AZ10" s="37"/>
      <c r="BA10" s="37"/>
      <c r="BB10" s="37">
        <f>データ!X6</f>
        <v>4333.33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xPhp4kHi2GMGr9VqEfWCRQT0WfnuwYPY3EFSNWA3JPl3r+UbehMQALtw/HCqAvjCIJz9I+b6cACQiRIO01gB8Q==" saltValue="z/J6RiOPlX8fO4E8FuckQ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262129</v>
      </c>
      <c r="D6" s="19">
        <f t="shared" si="3"/>
        <v>46</v>
      </c>
      <c r="E6" s="19">
        <f t="shared" si="3"/>
        <v>17</v>
      </c>
      <c r="F6" s="19">
        <f t="shared" si="3"/>
        <v>6</v>
      </c>
      <c r="G6" s="19">
        <f t="shared" si="3"/>
        <v>0</v>
      </c>
      <c r="H6" s="19" t="str">
        <f t="shared" si="3"/>
        <v>京都府　京丹後市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89.35</v>
      </c>
      <c r="P6" s="20">
        <f t="shared" si="3"/>
        <v>0.26</v>
      </c>
      <c r="Q6" s="20">
        <f t="shared" si="3"/>
        <v>86.92</v>
      </c>
      <c r="R6" s="20">
        <f t="shared" si="3"/>
        <v>3190</v>
      </c>
      <c r="S6" s="20">
        <f t="shared" si="3"/>
        <v>50042</v>
      </c>
      <c r="T6" s="20">
        <f t="shared" si="3"/>
        <v>501.44</v>
      </c>
      <c r="U6" s="20">
        <f t="shared" si="3"/>
        <v>99.8</v>
      </c>
      <c r="V6" s="20">
        <f t="shared" si="3"/>
        <v>130</v>
      </c>
      <c r="W6" s="20">
        <f t="shared" si="3"/>
        <v>0.03</v>
      </c>
      <c r="X6" s="20">
        <f t="shared" si="3"/>
        <v>4333.33</v>
      </c>
      <c r="Y6" s="21">
        <f>IF(Y7="",NA(),Y7)</f>
        <v>123.2</v>
      </c>
      <c r="Z6" s="21">
        <f t="shared" ref="Z6:AH6" si="4">IF(Z7="",NA(),Z7)</f>
        <v>94.12</v>
      </c>
      <c r="AA6" s="21">
        <f t="shared" si="4"/>
        <v>96.09</v>
      </c>
      <c r="AB6" s="21">
        <f t="shared" si="4"/>
        <v>99.15</v>
      </c>
      <c r="AC6" s="21">
        <f t="shared" si="4"/>
        <v>85.78</v>
      </c>
      <c r="AD6" s="21">
        <f t="shared" si="4"/>
        <v>101.18</v>
      </c>
      <c r="AE6" s="21">
        <f t="shared" si="4"/>
        <v>99.89</v>
      </c>
      <c r="AF6" s="21">
        <f t="shared" si="4"/>
        <v>104.12</v>
      </c>
      <c r="AG6" s="21">
        <f t="shared" si="4"/>
        <v>105.98</v>
      </c>
      <c r="AH6" s="21">
        <f t="shared" si="4"/>
        <v>107.11</v>
      </c>
      <c r="AI6" s="20" t="str">
        <f>IF(AI7="","",IF(AI7="-","【-】","【"&amp;SUBSTITUTE(TEXT(AI7,"#,##0.00"),"-","△")&amp;"】"))</f>
        <v>【104.55】</v>
      </c>
      <c r="AJ6" s="20">
        <f>IF(AJ7="",NA(),AJ7)</f>
        <v>0</v>
      </c>
      <c r="AK6" s="20">
        <f t="shared" ref="AK6:AS6" si="5">IF(AK7="",NA(),AK7)</f>
        <v>0</v>
      </c>
      <c r="AL6" s="20">
        <f t="shared" si="5"/>
        <v>0</v>
      </c>
      <c r="AM6" s="20">
        <f t="shared" si="5"/>
        <v>0</v>
      </c>
      <c r="AN6" s="21">
        <f t="shared" si="5"/>
        <v>10.24</v>
      </c>
      <c r="AO6" s="21">
        <f t="shared" si="5"/>
        <v>140.63</v>
      </c>
      <c r="AP6" s="21">
        <f t="shared" si="5"/>
        <v>163.84</v>
      </c>
      <c r="AQ6" s="21">
        <f t="shared" si="5"/>
        <v>176.46</v>
      </c>
      <c r="AR6" s="21">
        <f t="shared" si="5"/>
        <v>181.51</v>
      </c>
      <c r="AS6" s="21">
        <f t="shared" si="5"/>
        <v>108.76</v>
      </c>
      <c r="AT6" s="20" t="str">
        <f>IF(AT7="","",IF(AT7="-","【-】","【"&amp;SUBSTITUTE(TEXT(AT7,"#,##0.00"),"-","△")&amp;"】"))</f>
        <v>【84.87】</v>
      </c>
      <c r="AU6" s="21">
        <f>IF(AU7="",NA(),AU7)</f>
        <v>127.94</v>
      </c>
      <c r="AV6" s="21">
        <f t="shared" ref="AV6:BD6" si="6">IF(AV7="",NA(),AV7)</f>
        <v>144.71</v>
      </c>
      <c r="AW6" s="21">
        <f t="shared" si="6"/>
        <v>95.11</v>
      </c>
      <c r="AX6" s="21">
        <f t="shared" si="6"/>
        <v>96.99</v>
      </c>
      <c r="AY6" s="21">
        <f t="shared" si="6"/>
        <v>95.02</v>
      </c>
      <c r="AZ6" s="21">
        <f t="shared" si="6"/>
        <v>56.53</v>
      </c>
      <c r="BA6" s="21">
        <f t="shared" si="6"/>
        <v>59.66</v>
      </c>
      <c r="BB6" s="21">
        <f t="shared" si="6"/>
        <v>61.64</v>
      </c>
      <c r="BC6" s="21">
        <f t="shared" si="6"/>
        <v>69.819999999999993</v>
      </c>
      <c r="BD6" s="21">
        <f t="shared" si="6"/>
        <v>72.13</v>
      </c>
      <c r="BE6" s="20" t="str">
        <f>IF(BE7="","",IF(BE7="-","【-】","【"&amp;SUBSTITUTE(TEXT(BE7,"#,##0.00"),"-","△")&amp;"】"))</f>
        <v>【71.46】</v>
      </c>
      <c r="BF6" s="21">
        <f>IF(BF7="",NA(),BF7)</f>
        <v>1280.24</v>
      </c>
      <c r="BG6" s="21">
        <f t="shared" ref="BG6:BO6" si="7">IF(BG7="",NA(),BG7)</f>
        <v>1200.8499999999999</v>
      </c>
      <c r="BH6" s="21">
        <f t="shared" si="7"/>
        <v>1037.8800000000001</v>
      </c>
      <c r="BI6" s="21">
        <f t="shared" si="7"/>
        <v>887.14</v>
      </c>
      <c r="BJ6" s="21">
        <f t="shared" si="7"/>
        <v>868.85</v>
      </c>
      <c r="BK6" s="21">
        <f t="shared" si="7"/>
        <v>1095.52</v>
      </c>
      <c r="BL6" s="21">
        <f t="shared" si="7"/>
        <v>1056.55</v>
      </c>
      <c r="BM6" s="21">
        <f t="shared" si="7"/>
        <v>1278.54</v>
      </c>
      <c r="BN6" s="21">
        <f t="shared" si="7"/>
        <v>1149.7</v>
      </c>
      <c r="BO6" s="21">
        <f t="shared" si="7"/>
        <v>1420.25</v>
      </c>
      <c r="BP6" s="20" t="str">
        <f>IF(BP7="","",IF(BP7="-","【-】","【"&amp;SUBSTITUTE(TEXT(BP7,"#,##0.00"),"-","△")&amp;"】"))</f>
        <v>【1,223.19】</v>
      </c>
      <c r="BQ6" s="21">
        <f>IF(BQ7="",NA(),BQ7)</f>
        <v>37.24</v>
      </c>
      <c r="BR6" s="21">
        <f t="shared" ref="BR6:BZ6" si="8">IF(BR7="",NA(),BR7)</f>
        <v>35.25</v>
      </c>
      <c r="BS6" s="21">
        <f t="shared" si="8"/>
        <v>35.93</v>
      </c>
      <c r="BT6" s="21">
        <f t="shared" si="8"/>
        <v>37.46</v>
      </c>
      <c r="BU6" s="21">
        <f t="shared" si="8"/>
        <v>30.14</v>
      </c>
      <c r="BV6" s="21">
        <f t="shared" si="8"/>
        <v>39.64</v>
      </c>
      <c r="BW6" s="21">
        <f t="shared" si="8"/>
        <v>40</v>
      </c>
      <c r="BX6" s="21">
        <f t="shared" si="8"/>
        <v>38.74</v>
      </c>
      <c r="BY6" s="21">
        <f t="shared" si="8"/>
        <v>35.96</v>
      </c>
      <c r="BZ6" s="21">
        <f t="shared" si="8"/>
        <v>32.700000000000003</v>
      </c>
      <c r="CA6" s="20" t="str">
        <f>IF(CA7="","",IF(CA7="-","【-】","【"&amp;SUBSTITUTE(TEXT(CA7,"#,##0.00"),"-","△")&amp;"】"))</f>
        <v>【37.21】</v>
      </c>
      <c r="CB6" s="21">
        <f>IF(CB7="",NA(),CB7)</f>
        <v>402.09</v>
      </c>
      <c r="CC6" s="21">
        <f t="shared" ref="CC6:CK6" si="9">IF(CC7="",NA(),CC7)</f>
        <v>426.03</v>
      </c>
      <c r="CD6" s="21">
        <f t="shared" si="9"/>
        <v>422.04</v>
      </c>
      <c r="CE6" s="21">
        <f t="shared" si="9"/>
        <v>405.05</v>
      </c>
      <c r="CF6" s="21">
        <f t="shared" si="9"/>
        <v>500.29</v>
      </c>
      <c r="CG6" s="21">
        <f t="shared" si="9"/>
        <v>449.72</v>
      </c>
      <c r="CH6" s="21">
        <f t="shared" si="9"/>
        <v>437.27</v>
      </c>
      <c r="CI6" s="21">
        <f t="shared" si="9"/>
        <v>456.72</v>
      </c>
      <c r="CJ6" s="21">
        <f t="shared" si="9"/>
        <v>481.96</v>
      </c>
      <c r="CK6" s="21">
        <f t="shared" si="9"/>
        <v>536.16999999999996</v>
      </c>
      <c r="CL6" s="20" t="str">
        <f>IF(CL7="","",IF(CL7="-","【-】","【"&amp;SUBSTITUTE(TEXT(CL7,"#,##0.00"),"-","△")&amp;"】"))</f>
        <v>【462.49】</v>
      </c>
      <c r="CM6" s="21">
        <f>IF(CM7="",NA(),CM7)</f>
        <v>33.81</v>
      </c>
      <c r="CN6" s="20">
        <f t="shared" ref="CN6:CV6" si="10">IF(CN7="",NA(),CN7)</f>
        <v>0</v>
      </c>
      <c r="CO6" s="20">
        <f t="shared" si="10"/>
        <v>0</v>
      </c>
      <c r="CP6" s="20">
        <f t="shared" si="10"/>
        <v>0</v>
      </c>
      <c r="CQ6" s="20">
        <f t="shared" si="10"/>
        <v>0</v>
      </c>
      <c r="CR6" s="21">
        <f t="shared" si="10"/>
        <v>30.19</v>
      </c>
      <c r="CS6" s="21">
        <f t="shared" si="10"/>
        <v>28.77</v>
      </c>
      <c r="CT6" s="21">
        <f t="shared" si="10"/>
        <v>26.22</v>
      </c>
      <c r="CU6" s="21">
        <f t="shared" si="10"/>
        <v>26.12</v>
      </c>
      <c r="CV6" s="21">
        <f t="shared" si="10"/>
        <v>27.81</v>
      </c>
      <c r="CW6" s="20" t="str">
        <f>IF(CW7="","",IF(CW7="-","【-】","【"&amp;SUBSTITUTE(TEXT(CW7,"#,##0.00"),"-","△")&amp;"】"))</f>
        <v>【30.09】</v>
      </c>
      <c r="CX6" s="21">
        <f>IF(CX7="",NA(),CX7)</f>
        <v>88.97</v>
      </c>
      <c r="CY6" s="21">
        <f t="shared" ref="CY6:DG6" si="11">IF(CY7="",NA(),CY7)</f>
        <v>88.73</v>
      </c>
      <c r="CZ6" s="21">
        <f t="shared" si="11"/>
        <v>87.14</v>
      </c>
      <c r="DA6" s="21">
        <f t="shared" si="11"/>
        <v>87.31</v>
      </c>
      <c r="DB6" s="21">
        <f t="shared" si="11"/>
        <v>86.92</v>
      </c>
      <c r="DC6" s="21">
        <f t="shared" si="11"/>
        <v>79.09</v>
      </c>
      <c r="DD6" s="21">
        <f t="shared" si="11"/>
        <v>78.900000000000006</v>
      </c>
      <c r="DE6" s="21">
        <f t="shared" si="11"/>
        <v>78.03</v>
      </c>
      <c r="DF6" s="21">
        <f t="shared" si="11"/>
        <v>78.55</v>
      </c>
      <c r="DG6" s="21">
        <f t="shared" si="11"/>
        <v>78.680000000000007</v>
      </c>
      <c r="DH6" s="20" t="str">
        <f>IF(DH7="","",IF(DH7="-","【-】","【"&amp;SUBSTITUTE(TEXT(DH7,"#,##0.00"),"-","△")&amp;"】"))</f>
        <v>【80.97】</v>
      </c>
      <c r="DI6" s="21">
        <f>IF(DI7="",NA(),DI7)</f>
        <v>3.12</v>
      </c>
      <c r="DJ6" s="21">
        <f t="shared" ref="DJ6:DR6" si="12">IF(DJ7="",NA(),DJ7)</f>
        <v>6.24</v>
      </c>
      <c r="DK6" s="21">
        <f t="shared" si="12"/>
        <v>9.17</v>
      </c>
      <c r="DL6" s="21">
        <f t="shared" si="12"/>
        <v>12.1</v>
      </c>
      <c r="DM6" s="21">
        <f t="shared" si="12"/>
        <v>15.1</v>
      </c>
      <c r="DN6" s="21">
        <f t="shared" si="12"/>
        <v>20.14</v>
      </c>
      <c r="DO6" s="21">
        <f t="shared" si="12"/>
        <v>23.17</v>
      </c>
      <c r="DP6" s="21">
        <f t="shared" si="12"/>
        <v>25.29</v>
      </c>
      <c r="DQ6" s="21">
        <f t="shared" si="12"/>
        <v>28.31</v>
      </c>
      <c r="DR6" s="21">
        <f t="shared" si="12"/>
        <v>23.92</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1">
        <f t="shared" si="14"/>
        <v>2</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8" s="22" customFormat="1" x14ac:dyDescent="0.15">
      <c r="A7" s="14"/>
      <c r="B7" s="23">
        <v>2024</v>
      </c>
      <c r="C7" s="23">
        <v>262129</v>
      </c>
      <c r="D7" s="23">
        <v>46</v>
      </c>
      <c r="E7" s="23">
        <v>17</v>
      </c>
      <c r="F7" s="23">
        <v>6</v>
      </c>
      <c r="G7" s="23">
        <v>0</v>
      </c>
      <c r="H7" s="23" t="s">
        <v>96</v>
      </c>
      <c r="I7" s="23" t="s">
        <v>97</v>
      </c>
      <c r="J7" s="23" t="s">
        <v>98</v>
      </c>
      <c r="K7" s="23" t="s">
        <v>99</v>
      </c>
      <c r="L7" s="23" t="s">
        <v>100</v>
      </c>
      <c r="M7" s="23" t="s">
        <v>101</v>
      </c>
      <c r="N7" s="24" t="s">
        <v>102</v>
      </c>
      <c r="O7" s="24">
        <v>89.35</v>
      </c>
      <c r="P7" s="24">
        <v>0.26</v>
      </c>
      <c r="Q7" s="24">
        <v>86.92</v>
      </c>
      <c r="R7" s="24">
        <v>3190</v>
      </c>
      <c r="S7" s="24">
        <v>50042</v>
      </c>
      <c r="T7" s="24">
        <v>501.44</v>
      </c>
      <c r="U7" s="24">
        <v>99.8</v>
      </c>
      <c r="V7" s="24">
        <v>130</v>
      </c>
      <c r="W7" s="24">
        <v>0.03</v>
      </c>
      <c r="X7" s="24">
        <v>4333.33</v>
      </c>
      <c r="Y7" s="24">
        <v>123.2</v>
      </c>
      <c r="Z7" s="24">
        <v>94.12</v>
      </c>
      <c r="AA7" s="24">
        <v>96.09</v>
      </c>
      <c r="AB7" s="24">
        <v>99.15</v>
      </c>
      <c r="AC7" s="24">
        <v>85.78</v>
      </c>
      <c r="AD7" s="24">
        <v>101.18</v>
      </c>
      <c r="AE7" s="24">
        <v>99.89</v>
      </c>
      <c r="AF7" s="24">
        <v>104.12</v>
      </c>
      <c r="AG7" s="24">
        <v>105.98</v>
      </c>
      <c r="AH7" s="24">
        <v>107.11</v>
      </c>
      <c r="AI7" s="24">
        <v>104.55</v>
      </c>
      <c r="AJ7" s="24">
        <v>0</v>
      </c>
      <c r="AK7" s="24">
        <v>0</v>
      </c>
      <c r="AL7" s="24">
        <v>0</v>
      </c>
      <c r="AM7" s="24">
        <v>0</v>
      </c>
      <c r="AN7" s="24">
        <v>10.24</v>
      </c>
      <c r="AO7" s="24">
        <v>140.63</v>
      </c>
      <c r="AP7" s="24">
        <v>163.84</v>
      </c>
      <c r="AQ7" s="24">
        <v>176.46</v>
      </c>
      <c r="AR7" s="24">
        <v>181.51</v>
      </c>
      <c r="AS7" s="24">
        <v>108.76</v>
      </c>
      <c r="AT7" s="24">
        <v>84.87</v>
      </c>
      <c r="AU7" s="24">
        <v>127.94</v>
      </c>
      <c r="AV7" s="24">
        <v>144.71</v>
      </c>
      <c r="AW7" s="24">
        <v>95.11</v>
      </c>
      <c r="AX7" s="24">
        <v>96.99</v>
      </c>
      <c r="AY7" s="24">
        <v>95.02</v>
      </c>
      <c r="AZ7" s="24">
        <v>56.53</v>
      </c>
      <c r="BA7" s="24">
        <v>59.66</v>
      </c>
      <c r="BB7" s="24">
        <v>61.64</v>
      </c>
      <c r="BC7" s="24">
        <v>69.819999999999993</v>
      </c>
      <c r="BD7" s="24">
        <v>72.13</v>
      </c>
      <c r="BE7" s="24">
        <v>71.459999999999994</v>
      </c>
      <c r="BF7" s="24">
        <v>1280.24</v>
      </c>
      <c r="BG7" s="24">
        <v>1200.8499999999999</v>
      </c>
      <c r="BH7" s="24">
        <v>1037.8800000000001</v>
      </c>
      <c r="BI7" s="24">
        <v>887.14</v>
      </c>
      <c r="BJ7" s="24">
        <v>868.85</v>
      </c>
      <c r="BK7" s="24">
        <v>1095.52</v>
      </c>
      <c r="BL7" s="24">
        <v>1056.55</v>
      </c>
      <c r="BM7" s="24">
        <v>1278.54</v>
      </c>
      <c r="BN7" s="24">
        <v>1149.7</v>
      </c>
      <c r="BO7" s="24">
        <v>1420.25</v>
      </c>
      <c r="BP7" s="24">
        <v>1223.19</v>
      </c>
      <c r="BQ7" s="24">
        <v>37.24</v>
      </c>
      <c r="BR7" s="24">
        <v>35.25</v>
      </c>
      <c r="BS7" s="24">
        <v>35.93</v>
      </c>
      <c r="BT7" s="24">
        <v>37.46</v>
      </c>
      <c r="BU7" s="24">
        <v>30.14</v>
      </c>
      <c r="BV7" s="24">
        <v>39.64</v>
      </c>
      <c r="BW7" s="24">
        <v>40</v>
      </c>
      <c r="BX7" s="24">
        <v>38.74</v>
      </c>
      <c r="BY7" s="24">
        <v>35.96</v>
      </c>
      <c r="BZ7" s="24">
        <v>32.700000000000003</v>
      </c>
      <c r="CA7" s="24">
        <v>37.21</v>
      </c>
      <c r="CB7" s="24">
        <v>402.09</v>
      </c>
      <c r="CC7" s="24">
        <v>426.03</v>
      </c>
      <c r="CD7" s="24">
        <v>422.04</v>
      </c>
      <c r="CE7" s="24">
        <v>405.05</v>
      </c>
      <c r="CF7" s="24">
        <v>500.29</v>
      </c>
      <c r="CG7" s="24">
        <v>449.72</v>
      </c>
      <c r="CH7" s="24">
        <v>437.27</v>
      </c>
      <c r="CI7" s="24">
        <v>456.72</v>
      </c>
      <c r="CJ7" s="24">
        <v>481.96</v>
      </c>
      <c r="CK7" s="24">
        <v>536.16999999999996</v>
      </c>
      <c r="CL7" s="24">
        <v>462.49</v>
      </c>
      <c r="CM7" s="24">
        <v>33.81</v>
      </c>
      <c r="CN7" s="24">
        <v>0</v>
      </c>
      <c r="CO7" s="24">
        <v>0</v>
      </c>
      <c r="CP7" s="24">
        <v>0</v>
      </c>
      <c r="CQ7" s="24">
        <v>0</v>
      </c>
      <c r="CR7" s="24">
        <v>30.19</v>
      </c>
      <c r="CS7" s="24">
        <v>28.77</v>
      </c>
      <c r="CT7" s="24">
        <v>26.22</v>
      </c>
      <c r="CU7" s="24">
        <v>26.12</v>
      </c>
      <c r="CV7" s="24">
        <v>27.81</v>
      </c>
      <c r="CW7" s="24">
        <v>30.09</v>
      </c>
      <c r="CX7" s="24">
        <v>88.97</v>
      </c>
      <c r="CY7" s="24">
        <v>88.73</v>
      </c>
      <c r="CZ7" s="24">
        <v>87.14</v>
      </c>
      <c r="DA7" s="24">
        <v>87.31</v>
      </c>
      <c r="DB7" s="24">
        <v>86.92</v>
      </c>
      <c r="DC7" s="24">
        <v>79.09</v>
      </c>
      <c r="DD7" s="24">
        <v>78.900000000000006</v>
      </c>
      <c r="DE7" s="24">
        <v>78.03</v>
      </c>
      <c r="DF7" s="24">
        <v>78.55</v>
      </c>
      <c r="DG7" s="24">
        <v>78.680000000000007</v>
      </c>
      <c r="DH7" s="24">
        <v>80.97</v>
      </c>
      <c r="DI7" s="24">
        <v>3.12</v>
      </c>
      <c r="DJ7" s="24">
        <v>6.24</v>
      </c>
      <c r="DK7" s="24">
        <v>9.17</v>
      </c>
      <c r="DL7" s="24">
        <v>12.1</v>
      </c>
      <c r="DM7" s="24">
        <v>15.1</v>
      </c>
      <c r="DN7" s="24">
        <v>20.14</v>
      </c>
      <c r="DO7" s="24">
        <v>23.17</v>
      </c>
      <c r="DP7" s="24">
        <v>25.29</v>
      </c>
      <c r="DQ7" s="24">
        <v>28.31</v>
      </c>
      <c r="DR7" s="24">
        <v>23.92</v>
      </c>
      <c r="DS7" s="24">
        <v>26.63</v>
      </c>
      <c r="DT7" s="24">
        <v>0</v>
      </c>
      <c r="DU7" s="24">
        <v>0</v>
      </c>
      <c r="DV7" s="24">
        <v>0</v>
      </c>
      <c r="DW7" s="24">
        <v>0</v>
      </c>
      <c r="DX7" s="24">
        <v>0</v>
      </c>
      <c r="DY7" s="24">
        <v>0</v>
      </c>
      <c r="DZ7" s="24">
        <v>0</v>
      </c>
      <c r="EA7" s="24">
        <v>0</v>
      </c>
      <c r="EB7" s="24">
        <v>0</v>
      </c>
      <c r="EC7" s="24">
        <v>0</v>
      </c>
      <c r="ED7" s="24">
        <v>0</v>
      </c>
      <c r="EE7" s="24">
        <v>0</v>
      </c>
      <c r="EF7" s="24">
        <v>0</v>
      </c>
      <c r="EG7" s="24">
        <v>2</v>
      </c>
      <c r="EH7" s="24">
        <v>0</v>
      </c>
      <c r="EI7" s="24">
        <v>0</v>
      </c>
      <c r="EJ7" s="24">
        <v>1.6</v>
      </c>
      <c r="EK7" s="24">
        <v>0.01</v>
      </c>
      <c r="EL7" s="24">
        <v>0.01</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髙山 史菜</cp:lastModifiedBy>
  <dcterms:created xsi:type="dcterms:W3CDTF">2025-12-23T06:25:59Z</dcterms:created>
  <dcterms:modified xsi:type="dcterms:W3CDTF">2026-02-02T02:54:42Z</dcterms:modified>
  <cp:category/>
</cp:coreProperties>
</file>