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Fs0201\共有フォルダ\2110_経営管理室共有フォルダ\20_経営分析\R6決算\02回答\"/>
    </mc:Choice>
  </mc:AlternateContent>
  <xr:revisionPtr revIDLastSave="0" documentId="13_ncr:1_{ED22614F-BFBA-4659-AF84-226BBF77AA66}" xr6:coauthVersionLast="47" xr6:coauthVersionMax="47" xr10:uidLastSave="{00000000-0000-0000-0000-000000000000}"/>
  <workbookProtection workbookAlgorithmName="SHA-512" workbookHashValue="JTBw27xuoJNUGIDQHkhO3JRF9i+vVm8ny4TGEbzVlXwTy2RKVJsgoPYHHVNQn6guzgR4Uz2XX0KLqst0faMcsQ==" workbookSaltValue="URqFEKVORdvYjVkSk2DrFg==" workbookSpinCount="100000" lockStructure="1"/>
  <bookViews>
    <workbookView xWindow="3060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AL8" i="4" s="1"/>
  <c r="R6" i="5"/>
  <c r="AD10" i="4" s="1"/>
  <c r="Q6" i="5"/>
  <c r="W10" i="4" s="1"/>
  <c r="P6" i="5"/>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I85" i="4"/>
  <c r="H85" i="4"/>
  <c r="G85" i="4"/>
  <c r="E85" i="4"/>
  <c r="AT10" i="4"/>
  <c r="P10" i="4"/>
  <c r="AT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<sst xmlns="http://schemas.openxmlformats.org/spreadsheetml/2006/main" count="231" uniqueCount="116">
  <si>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</si>
  <si>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</si>
  <si>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</si>
  <si>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</si>
  <si>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</si>
  <si>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</si>
  <si>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</si>
  <si>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</si>
  <si>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</si>
  <si>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</si>
  <si>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</si>
  <si>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</si>
  <si>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</si>
  <si>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</si>
  <si>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</si>
  <si>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</si>
  <si>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</si>
  <si>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</si>
  <si>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</si>
  <si>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</si>
  <si>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</si>
  <si>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</si>
  <si>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</si>
  <si>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</si>
  <si>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</si>
  <si>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</si>
  <si>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</si>
  <si>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</si>
  <si>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</si>
  <si>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</si>
  <si>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</si>
  <si>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</si>
  <si>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</si>
  <si>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</si>
  <si>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</si>
  <si>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</si>
  <si>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</si>
  <si>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</si>
  <si>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</si>
  <si>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</si>
  <si>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</si>
  <si>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</si>
  <si>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</si>
  <si>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</si>
  <si>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</si>
  <si>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</si>
  <si>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</si>
  <si>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</si>
  <si>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</si>
  <si>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</si>
  <si>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</si>
  <si>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</si>
  <si>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</si>
  <si>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</si>
  <si>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</si>
  <si>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</si>
  <si>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</si>
  <si>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</si>
  <si>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</si>
  <si>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</si>
  <si>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</si>
  <si>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</si>
  <si>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</si>
  <si>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</si>
  <si>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</si>
  <si>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</si>
  <si>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</si>
  <si>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</si>
  <si>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</si>
  <si>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</si>
  <si>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</si>
  <si>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</si>
  <si>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</si>
  <si>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</si>
  <si>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</si>
  <si>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</si>
  <si>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</si>
  <si>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</si>
  <si>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</si>
  <si>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</si>
  <si>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</si>
  <si>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</si>
  <si>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</si>
  <si>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</si>
  <si>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</si>
  <si>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</si>
  <si>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</si>
  <si>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</si>
  <si>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</si>
  <si>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</si>
  <si>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</si>
  <si>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</si>
  <si>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</si>
  <si>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</si>
  <si>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</si>
  <si>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</si>
  <si>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京田辺市</t>
  </si>
  <si>
    <t>法適用</t>
  </si>
  <si>
    <t>下水道事業</t>
  </si>
  <si>
    <t>農業集落排水</t>
  </si>
  <si>
    <t>F1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</si>
  <si>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</si>
  <si>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</si>
  <si>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</si>
  <si>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</si>
  <si>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</si>
  <si>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</si>
  <si>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</si>
  <si>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</si>
  <si>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</si>
  <si>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</si>
  <si>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</si>
  <si>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</si>
  <si>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①有形固定資産減価償却率は、平成30年度に法適用したところであるため、減価償却実積が少なく、全国平均、類似団体平均と同程度に推移しています。
②③平成6年に供用を開始し、法定耐用年数を経過した施設はないため、低い数値です。また、平成30年度に機能診断を実施し、令和元年度に施設の最適整備構想を策定し、今後、施設の改築・更新に取り組んでいきます。また今後、再編計画により、公共下水道への接続等を含め、施設の存続や統合について検討していきます。</t>
    <phoneticPr fontId="4"/>
  </si>
  <si>
    <t>①経常収支比率は、処理区域内人口の減少に伴い、使用料収入は減少しており、一般会計繰入金に依存する状況が続いています。
②営業収益に対して累積欠損金の状況を示す累積欠損金比率は、累積欠損金が発生していないため、0%となっています。
③短期的な支払い能力を示す流動比率については、一般会計からの繰入金により十分な現金を確保していることから、令和3年度から100%以上を保っています。
④企業債残高対事業規模比率は、企業債の償還金のほとんどを一般会計繰入金により賄っているため、0%です。事業の完了に伴い、企業債残高は減少していますが、⑤の経費回収率と同じく、必要経費の収入が一般会計からの繰入金に依存しており、使用料収入で賄えていません。
⑥汚水処理原価は汚水処理量に関わらず、処理費用がかかることと、施設が1事業内に3地区の処理施設がそれぞれ設置されていることから過大であり効率的に利用していない状況のため、平均値よりも高い値です。
⑦施設利用率は、施設が過大で効率的に利用していない状況のため、平均値よりも低い値です。
⑧水洗化率は世帯の減少等により影響を受けていますが、ほぼ横ばいです。地域の水質を守るという観点から類似団体平均値より高い水洗化率となっています。</t>
    <phoneticPr fontId="4"/>
  </si>
  <si>
    <t>　令和6年度の経費回収率が22.62％と汚水処理費用を集落排水利用者からの使用料で回収できていないという赤字経営の状況にあり、収支不足は一般会計繰入金で補填する状況が続いています。経費回収率と施設利用率は、機能診断の結果を踏まえ、機器の改築更新計画等の最適化構想を策定し、さらに農業集落排水施設の統廃合を検討する再編計画を策定し、事業全体の効率化を目指すことにより、改善方策を検討します。 
　また、集落排水施設等の整備費を賄うための企業債残高が償還のピークは過ぎたものの高く、経営上の課題となっています。
　今後は、管渠等施設の更新に伴う投資が増加する一方で、使用料収入の減少が懸念され、経営はより一層厳しさを増すことが予想されます。
　引き続き、過度な使用者負担を抑えた事業経営を行うために、現行どおり一般会計からの繰入金によって、必要となる経費を補てんする計画を継続してまいります。</t>
    <rPh sb="320" eb="321">
      <t>ヒ</t>
    </rPh>
    <rPh sb="322" eb="323">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</si>
</sst>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F2-413A-AB53-96A8FE5F066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0.02</c:v>
                </c:pt>
              </c:numCache>
            </c:numRef>
          </c:val>
          <c:smooth val="0"/>
          <c:extLst>
            <c:ext xmlns:c16="http://schemas.microsoft.com/office/drawing/2014/chart" uri="{C3380CC4-5D6E-409C-BE32-E72D297353CC}">
              <c16:uniqueId val="{00000001-38F2-413A-AB53-96A8FE5F066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35.81</c:v>
                </c:pt>
                <c:pt idx="1">
                  <c:v>35.26</c:v>
                </c:pt>
                <c:pt idx="2">
                  <c:v>34.44</c:v>
                </c:pt>
                <c:pt idx="3">
                  <c:v>34.44</c:v>
                </c:pt>
                <c:pt idx="4">
                  <c:v>34.44</c:v>
                </c:pt>
              </c:numCache>
            </c:numRef>
          </c:val>
          <c:extLst>
            <c:ext xmlns:c16="http://schemas.microsoft.com/office/drawing/2014/chart" uri="{C3380CC4-5D6E-409C-BE32-E72D297353CC}">
              <c16:uniqueId val="{00000000-4623-4E94-84C8-873A389911B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52.34</c:v>
                </c:pt>
              </c:numCache>
            </c:numRef>
          </c:val>
          <c:smooth val="0"/>
          <c:extLst>
            <c:ext xmlns:c16="http://schemas.microsoft.com/office/drawing/2014/chart" uri="{C3380CC4-5D6E-409C-BE32-E72D297353CC}">
              <c16:uniqueId val="{00000001-4623-4E94-84C8-873A389911B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96.15</c:v>
                </c:pt>
                <c:pt idx="1">
                  <c:v>96.13</c:v>
                </c:pt>
                <c:pt idx="2">
                  <c:v>96.62</c:v>
                </c:pt>
                <c:pt idx="3">
                  <c:v>96.74</c:v>
                </c:pt>
                <c:pt idx="4">
                  <c:v>96.37</c:v>
                </c:pt>
              </c:numCache>
            </c:numRef>
          </c:val>
          <c:extLst>
            <c:ext xmlns:c16="http://schemas.microsoft.com/office/drawing/2014/chart" uri="{C3380CC4-5D6E-409C-BE32-E72D297353CC}">
              <c16:uniqueId val="{00000000-AA20-48A5-85E9-5C893CACAEB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90.05</c:v>
                </c:pt>
              </c:numCache>
            </c:numRef>
          </c:val>
          <c:smooth val="0"/>
          <c:extLst>
            <c:ext xmlns:c16="http://schemas.microsoft.com/office/drawing/2014/chart" uri="{C3380CC4-5D6E-409C-BE32-E72D297353CC}">
              <c16:uniqueId val="{00000001-AA20-48A5-85E9-5C893CACAEB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100.05</c:v>
                </c:pt>
                <c:pt idx="1">
                  <c:v>100.01</c:v>
                </c:pt>
                <c:pt idx="2">
                  <c:v>102.13</c:v>
                </c:pt>
                <c:pt idx="3">
                  <c:v>101.05</c:v>
                </c:pt>
                <c:pt idx="4">
                  <c:v>100.66</c:v>
                </c:pt>
              </c:numCache>
            </c:numRef>
          </c:val>
          <c:extLst>
            <c:ext xmlns:c16="http://schemas.microsoft.com/office/drawing/2014/chart" uri="{C3380CC4-5D6E-409C-BE32-E72D297353CC}">
              <c16:uniqueId val="{00000000-99CB-4AEC-A311-2C9D9E0B9C6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103.04</c:v>
                </c:pt>
              </c:numCache>
            </c:numRef>
          </c:val>
          <c:smooth val="0"/>
          <c:extLst>
            <c:ext xmlns:c16="http://schemas.microsoft.com/office/drawing/2014/chart" uri="{C3380CC4-5D6E-409C-BE32-E72D297353CC}">
              <c16:uniqueId val="{00000001-99CB-4AEC-A311-2C9D9E0B9C6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16.579999999999998</c:v>
                </c:pt>
                <c:pt idx="1">
                  <c:v>20.11</c:v>
                </c:pt>
                <c:pt idx="2">
                  <c:v>23.61</c:v>
                </c:pt>
                <c:pt idx="3">
                  <c:v>26.8</c:v>
                </c:pt>
                <c:pt idx="4">
                  <c:v>30.3</c:v>
                </c:pt>
              </c:numCache>
            </c:numRef>
          </c:val>
          <c:extLst>
            <c:ext xmlns:c16="http://schemas.microsoft.com/office/drawing/2014/chart" uri="{C3380CC4-5D6E-409C-BE32-E72D297353CC}">
              <c16:uniqueId val="{00000000-0861-49FC-BE43-2DCFC85EE78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30.49</c:v>
                </c:pt>
              </c:numCache>
            </c:numRef>
          </c:val>
          <c:smooth val="0"/>
          <c:extLst>
            <c:ext xmlns:c16="http://schemas.microsoft.com/office/drawing/2014/chart" uri="{C3380CC4-5D6E-409C-BE32-E72D297353CC}">
              <c16:uniqueId val="{00000001-0861-49FC-BE43-2DCFC85EE78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14-4EEB-A203-9144923D20C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formatCode="#,##0.00;&quot;△&quot;#,##0.00;&quot;-&quot;">
                  <c:v>0.05</c:v>
                </c:pt>
              </c:numCache>
            </c:numRef>
          </c:val>
          <c:smooth val="0"/>
          <c:extLst>
            <c:ext xmlns:c16="http://schemas.microsoft.com/office/drawing/2014/chart" uri="{C3380CC4-5D6E-409C-BE32-E72D297353CC}">
              <c16:uniqueId val="{00000001-9B14-4EEB-A203-9144923D20C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02-4618-8076-F7F51796A2F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100.31</c:v>
                </c:pt>
              </c:numCache>
            </c:numRef>
          </c:val>
          <c:smooth val="0"/>
          <c:extLst>
            <c:ext xmlns:c16="http://schemas.microsoft.com/office/drawing/2014/chart" uri="{C3380CC4-5D6E-409C-BE32-E72D297353CC}">
              <c16:uniqueId val="{00000001-2B02-4618-8076-F7F51796A2F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94.71</c:v>
                </c:pt>
                <c:pt idx="1">
                  <c:v>161.81</c:v>
                </c:pt>
                <c:pt idx="2">
                  <c:v>186.67</c:v>
                </c:pt>
                <c:pt idx="3">
                  <c:v>217.91</c:v>
                </c:pt>
                <c:pt idx="4">
                  <c:v>338.61</c:v>
                </c:pt>
              </c:numCache>
            </c:numRef>
          </c:val>
          <c:extLst>
            <c:ext xmlns:c16="http://schemas.microsoft.com/office/drawing/2014/chart" uri="{C3380CC4-5D6E-409C-BE32-E72D297353CC}">
              <c16:uniqueId val="{00000000-1605-4D12-A3A2-71A6DD062CE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41.03</c:v>
                </c:pt>
              </c:numCache>
            </c:numRef>
          </c:val>
          <c:smooth val="0"/>
          <c:extLst>
            <c:ext xmlns:c16="http://schemas.microsoft.com/office/drawing/2014/chart" uri="{C3380CC4-5D6E-409C-BE32-E72D297353CC}">
              <c16:uniqueId val="{00000001-1605-4D12-A3A2-71A6DD062CE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
                  <c:v>0</c:v>
                </c:pt>
                <c:pt idx="1">
                  <c:v>0.01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2E3-457D-8CC5-6AAFAA89758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796.8</c:v>
                </c:pt>
              </c:numCache>
            </c:numRef>
          </c:val>
          <c:smooth val="0"/>
          <c:extLst>
            <c:ext xmlns:c16="http://schemas.microsoft.com/office/drawing/2014/chart" uri="{C3380CC4-5D6E-409C-BE32-E72D297353CC}">
              <c16:uniqueId val="{00000001-C2E3-457D-8CC5-6AAFAA89758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41.87</c:v>
                </c:pt>
                <c:pt idx="1">
                  <c:v>38.770000000000003</c:v>
                </c:pt>
                <c:pt idx="2">
                  <c:v>28.05</c:v>
                </c:pt>
                <c:pt idx="3">
                  <c:v>25.32</c:v>
                </c:pt>
                <c:pt idx="4">
                  <c:v>22.62</c:v>
                </c:pt>
              </c:numCache>
            </c:numRef>
          </c:val>
          <c:extLst>
            <c:ext xmlns:c16="http://schemas.microsoft.com/office/drawing/2014/chart" uri="{C3380CC4-5D6E-409C-BE32-E72D297353CC}">
              <c16:uniqueId val="{00000000-9302-465D-A612-AF7376E4AF1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58.41</c:v>
                </c:pt>
              </c:numCache>
            </c:numRef>
          </c:val>
          <c:smooth val="0"/>
          <c:extLst>
            <c:ext xmlns:c16="http://schemas.microsoft.com/office/drawing/2014/chart" uri="{C3380CC4-5D6E-409C-BE32-E72D297353CC}">
              <c16:uniqueId val="{00000001-9302-465D-A612-AF7376E4AF1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510.67</c:v>
                </c:pt>
                <c:pt idx="1">
                  <c:v>554.70000000000005</c:v>
                </c:pt>
                <c:pt idx="2">
                  <c:v>700.4</c:v>
                </c:pt>
                <c:pt idx="3">
                  <c:v>805.23</c:v>
                </c:pt>
                <c:pt idx="4">
                  <c:v>907.99</c:v>
                </c:pt>
              </c:numCache>
            </c:numRef>
          </c:val>
          <c:extLst>
            <c:ext xmlns:c16="http://schemas.microsoft.com/office/drawing/2014/chart" uri="{C3380CC4-5D6E-409C-BE32-E72D297353CC}">
              <c16:uniqueId val="{00000000-D406-4D94-ABE1-3722DC53F0E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267.33999999999997</c:v>
                </c:pt>
              </c:numCache>
            </c:numRef>
          </c:val>
          <c:smooth val="0"/>
          <c:extLst>
            <c:ext xmlns:c16="http://schemas.microsoft.com/office/drawing/2014/chart" uri="{C3380CC4-5D6E-409C-BE32-E72D297353CC}">
              <c16:uniqueId val="{00000001-D406-4D94-ABE1-3722DC53F0E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34"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京都府　京田辺市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自治体職員</v>
      </c>
      <c r="AE8" s="40"/>
      <c r="AF8" s="40"/>
      <c r="AG8" s="40"/>
      <c r="AH8" s="40"/>
      <c r="AI8" s="40"/>
      <c r="AJ8" s="40"/>
      <c r="AK8" s="3"/>
      <c r="AL8" s="41">
        <f>データ!S6</f>
        <v>72011</v>
      </c>
      <c r="AM8" s="41"/>
      <c r="AN8" s="41"/>
      <c r="AO8" s="41"/>
      <c r="AP8" s="41"/>
      <c r="AQ8" s="41"/>
      <c r="AR8" s="41"/>
      <c r="AS8" s="41"/>
      <c r="AT8" s="34">
        <f>データ!T6</f>
        <v>42.92</v>
      </c>
      <c r="AU8" s="34"/>
      <c r="AV8" s="34"/>
      <c r="AW8" s="34"/>
      <c r="AX8" s="34"/>
      <c r="AY8" s="34"/>
      <c r="AZ8" s="34"/>
      <c r="BA8" s="34"/>
      <c r="BB8" s="34">
        <f>データ!U6</f>
        <v>1677.8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83.75</v>
      </c>
      <c r="J10" s="34"/>
      <c r="K10" s="34"/>
      <c r="L10" s="34"/>
      <c r="M10" s="34"/>
      <c r="N10" s="34"/>
      <c r="O10" s="34"/>
      <c r="P10" s="34">
        <f>データ!P6</f>
        <v>0.69</v>
      </c>
      <c r="Q10" s="34"/>
      <c r="R10" s="34"/>
      <c r="S10" s="34"/>
      <c r="T10" s="34"/>
      <c r="U10" s="34"/>
      <c r="V10" s="34"/>
      <c r="W10" s="34">
        <f>データ!Q6</f>
        <v>100</v>
      </c>
      <c r="X10" s="34"/>
      <c r="Y10" s="34"/>
      <c r="Z10" s="34"/>
      <c r="AA10" s="34"/>
      <c r="AB10" s="34"/>
      <c r="AC10" s="34"/>
      <c r="AD10" s="41">
        <f>データ!R6</f>
        <v>4300</v>
      </c>
      <c r="AE10" s="41"/>
      <c r="AF10" s="41"/>
      <c r="AG10" s="41"/>
      <c r="AH10" s="41"/>
      <c r="AI10" s="41"/>
      <c r="AJ10" s="41"/>
      <c r="AK10" s="2"/>
      <c r="AL10" s="41">
        <f>データ!V6</f>
        <v>496</v>
      </c>
      <c r="AM10" s="41"/>
      <c r="AN10" s="41"/>
      <c r="AO10" s="41"/>
      <c r="AP10" s="41"/>
      <c r="AQ10" s="41"/>
      <c r="AR10" s="41"/>
      <c r="AS10" s="41"/>
      <c r="AT10" s="34">
        <f>データ!W6</f>
        <v>0.18</v>
      </c>
      <c r="AU10" s="34"/>
      <c r="AV10" s="34"/>
      <c r="AW10" s="34"/>
      <c r="AX10" s="34"/>
      <c r="AY10" s="34"/>
      <c r="AZ10" s="34"/>
      <c r="BA10" s="34"/>
      <c r="BB10" s="34">
        <f>データ!X6</f>
        <v>2755.56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hvhYKd79maDiKaJTYgI0YZ6NwZlLJPf9121wLEngSQ/5zK+Gnkkkj6YsPYRAG+ztgc201vhlFhStsOfg2pFTfw==" saltValue="sy/lI+HHwmbJwztS7QYSD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262111</v>
      </c>
      <c r="D6" s="19">
        <f t="shared" si="3"/>
        <v>46</v>
      </c>
      <c r="E6" s="19">
        <f t="shared" si="3"/>
        <v>17</v>
      </c>
      <c r="F6" s="19">
        <f t="shared" si="3"/>
        <v>5</v>
      </c>
      <c r="G6" s="19">
        <f t="shared" si="3"/>
        <v>0</v>
      </c>
      <c r="H6" s="19" t="str">
        <f t="shared" si="3"/>
        <v>京都府　京田辺市</v>
      </c>
      <c r="I6" s="19" t="str">
        <f t="shared" si="3"/>
        <v>法適用</v>
      </c>
      <c r="J6" s="19" t="str">
        <f t="shared" si="3"/>
        <v>下水道事業</v>
      </c>
      <c r="K6" s="19" t="str">
        <f t="shared" si="3"/>
        <v>農業集落排水</v>
      </c>
      <c r="L6" s="19" t="str">
        <f t="shared" si="3"/>
        <v>F1</v>
      </c>
      <c r="M6" s="19" t="str">
        <f t="shared" si="3"/>
        <v>自治体職員</v>
      </c>
      <c r="N6" s="20" t="str">
        <f t="shared" si="3"/>
        <v>-</v>
      </c>
      <c r="O6" s="20">
        <f t="shared" si="3"/>
        <v>83.75</v>
      </c>
      <c r="P6" s="20">
        <f t="shared" si="3"/>
        <v>0.69</v>
      </c>
      <c r="Q6" s="20">
        <f t="shared" si="3"/>
        <v>100</v>
      </c>
      <c r="R6" s="20">
        <f t="shared" si="3"/>
        <v>4300</v>
      </c>
      <c r="S6" s="20">
        <f t="shared" si="3"/>
        <v>72011</v>
      </c>
      <c r="T6" s="20">
        <f t="shared" si="3"/>
        <v>42.92</v>
      </c>
      <c r="U6" s="20">
        <f t="shared" si="3"/>
        <v>1677.8</v>
      </c>
      <c r="V6" s="20">
        <f t="shared" si="3"/>
        <v>496</v>
      </c>
      <c r="W6" s="20">
        <f t="shared" si="3"/>
        <v>0.18</v>
      </c>
      <c r="X6" s="20">
        <f t="shared" si="3"/>
        <v>2755.56</v>
      </c>
      <c r="Y6" s="21">
        <f>IF(Y7="",NA(),Y7)</f>
        <v>100.05</v>
      </c>
      <c r="Z6" s="21">
        <f t="shared" ref="Z6:AH6" si="4">IF(Z7="",NA(),Z7)</f>
        <v>100.01</v>
      </c>
      <c r="AA6" s="21">
        <f t="shared" si="4"/>
        <v>102.13</v>
      </c>
      <c r="AB6" s="21">
        <f t="shared" si="4"/>
        <v>101.05</v>
      </c>
      <c r="AC6" s="21">
        <f t="shared" si="4"/>
        <v>100.66</v>
      </c>
      <c r="AD6" s="21">
        <f t="shared" si="4"/>
        <v>106.37</v>
      </c>
      <c r="AE6" s="21">
        <f t="shared" si="4"/>
        <v>106.07</v>
      </c>
      <c r="AF6" s="21">
        <f t="shared" si="4"/>
        <v>105.5</v>
      </c>
      <c r="AG6" s="21">
        <f t="shared" si="4"/>
        <v>106.35</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100.31</v>
      </c>
      <c r="AT6" s="20" t="str">
        <f>IF(AT7="","",IF(AT7="-","【-】","【"&amp;SUBSTITUTE(TEXT(AT7,"#,##0.00"),"-","△")&amp;"】"))</f>
        <v>【102.74】</v>
      </c>
      <c r="AU6" s="21">
        <f>IF(AU7="",NA(),AU7)</f>
        <v>94.71</v>
      </c>
      <c r="AV6" s="21">
        <f t="shared" ref="AV6:BD6" si="6">IF(AV7="",NA(),AV7)</f>
        <v>161.81</v>
      </c>
      <c r="AW6" s="21">
        <f t="shared" si="6"/>
        <v>186.67</v>
      </c>
      <c r="AX6" s="21">
        <f t="shared" si="6"/>
        <v>217.91</v>
      </c>
      <c r="AY6" s="21">
        <f t="shared" si="6"/>
        <v>338.61</v>
      </c>
      <c r="AZ6" s="21">
        <f t="shared" si="6"/>
        <v>29.13</v>
      </c>
      <c r="BA6" s="21">
        <f t="shared" si="6"/>
        <v>35.69</v>
      </c>
      <c r="BB6" s="21">
        <f t="shared" si="6"/>
        <v>38.4</v>
      </c>
      <c r="BC6" s="21">
        <f t="shared" si="6"/>
        <v>44.04</v>
      </c>
      <c r="BD6" s="21">
        <f t="shared" si="6"/>
        <v>41.03</v>
      </c>
      <c r="BE6" s="20" t="str">
        <f>IF(BE7="","",IF(BE7="-","【-】","【"&amp;SUBSTITUTE(TEXT(BE7,"#,##0.00"),"-","△")&amp;"】"))</f>
        <v>【47.19】</v>
      </c>
      <c r="BF6" s="20">
        <f>IF(BF7="",NA(),BF7)</f>
        <v>0</v>
      </c>
      <c r="BG6" s="21">
        <f t="shared" ref="BG6:BO6" si="7">IF(BG7="",NA(),BG7)</f>
        <v>0.01</v>
      </c>
      <c r="BH6" s="20">
        <f t="shared" si="7"/>
        <v>0</v>
      </c>
      <c r="BI6" s="20">
        <f t="shared" si="7"/>
        <v>0</v>
      </c>
      <c r="BJ6" s="20">
        <f t="shared" si="7"/>
        <v>0</v>
      </c>
      <c r="BK6" s="21">
        <f t="shared" si="7"/>
        <v>867.83</v>
      </c>
      <c r="BL6" s="21">
        <f t="shared" si="7"/>
        <v>791.76</v>
      </c>
      <c r="BM6" s="21">
        <f t="shared" si="7"/>
        <v>900.82</v>
      </c>
      <c r="BN6" s="21">
        <f t="shared" si="7"/>
        <v>839.21</v>
      </c>
      <c r="BO6" s="21">
        <f t="shared" si="7"/>
        <v>796.8</v>
      </c>
      <c r="BP6" s="20" t="str">
        <f>IF(BP7="","",IF(BP7="-","【-】","【"&amp;SUBSTITUTE(TEXT(BP7,"#,##0.00"),"-","△")&amp;"】"))</f>
        <v>【798.10】</v>
      </c>
      <c r="BQ6" s="21">
        <f>IF(BQ7="",NA(),BQ7)</f>
        <v>41.87</v>
      </c>
      <c r="BR6" s="21">
        <f t="shared" ref="BR6:BZ6" si="8">IF(BR7="",NA(),BR7)</f>
        <v>38.770000000000003</v>
      </c>
      <c r="BS6" s="21">
        <f t="shared" si="8"/>
        <v>28.05</v>
      </c>
      <c r="BT6" s="21">
        <f t="shared" si="8"/>
        <v>25.32</v>
      </c>
      <c r="BU6" s="21">
        <f t="shared" si="8"/>
        <v>22.62</v>
      </c>
      <c r="BV6" s="21">
        <f t="shared" si="8"/>
        <v>57.08</v>
      </c>
      <c r="BW6" s="21">
        <f t="shared" si="8"/>
        <v>56.26</v>
      </c>
      <c r="BX6" s="21">
        <f t="shared" si="8"/>
        <v>52.94</v>
      </c>
      <c r="BY6" s="21">
        <f t="shared" si="8"/>
        <v>52.05</v>
      </c>
      <c r="BZ6" s="21">
        <f t="shared" si="8"/>
        <v>58.41</v>
      </c>
      <c r="CA6" s="20" t="str">
        <f>IF(CA7="","",IF(CA7="-","【-】","【"&amp;SUBSTITUTE(TEXT(CA7,"#,##0.00"),"-","△")&amp;"】"))</f>
        <v>【54.51】</v>
      </c>
      <c r="CB6" s="21">
        <f>IF(CB7="",NA(),CB7)</f>
        <v>510.67</v>
      </c>
      <c r="CC6" s="21">
        <f t="shared" ref="CC6:CK6" si="9">IF(CC7="",NA(),CC7)</f>
        <v>554.70000000000005</v>
      </c>
      <c r="CD6" s="21">
        <f t="shared" si="9"/>
        <v>700.4</v>
      </c>
      <c r="CE6" s="21">
        <f t="shared" si="9"/>
        <v>805.23</v>
      </c>
      <c r="CF6" s="21">
        <f t="shared" si="9"/>
        <v>907.99</v>
      </c>
      <c r="CG6" s="21">
        <f t="shared" si="9"/>
        <v>274.99</v>
      </c>
      <c r="CH6" s="21">
        <f t="shared" si="9"/>
        <v>282.08999999999997</v>
      </c>
      <c r="CI6" s="21">
        <f t="shared" si="9"/>
        <v>303.27999999999997</v>
      </c>
      <c r="CJ6" s="21">
        <f t="shared" si="9"/>
        <v>301.86</v>
      </c>
      <c r="CK6" s="21">
        <f t="shared" si="9"/>
        <v>267.33999999999997</v>
      </c>
      <c r="CL6" s="20" t="str">
        <f>IF(CL7="","",IF(CL7="-","【-】","【"&amp;SUBSTITUTE(TEXT(CL7,"#,##0.00"),"-","△")&amp;"】"))</f>
        <v>【286.33】</v>
      </c>
      <c r="CM6" s="21">
        <f>IF(CM7="",NA(),CM7)</f>
        <v>35.81</v>
      </c>
      <c r="CN6" s="21">
        <f t="shared" ref="CN6:CV6" si="10">IF(CN7="",NA(),CN7)</f>
        <v>35.26</v>
      </c>
      <c r="CO6" s="21">
        <f t="shared" si="10"/>
        <v>34.44</v>
      </c>
      <c r="CP6" s="21">
        <f t="shared" si="10"/>
        <v>34.44</v>
      </c>
      <c r="CQ6" s="21">
        <f t="shared" si="10"/>
        <v>34.44</v>
      </c>
      <c r="CR6" s="21">
        <f t="shared" si="10"/>
        <v>54.83</v>
      </c>
      <c r="CS6" s="21">
        <f t="shared" si="10"/>
        <v>66.53</v>
      </c>
      <c r="CT6" s="21">
        <f t="shared" si="10"/>
        <v>52.35</v>
      </c>
      <c r="CU6" s="21">
        <f t="shared" si="10"/>
        <v>46.25</v>
      </c>
      <c r="CV6" s="21">
        <f t="shared" si="10"/>
        <v>52.34</v>
      </c>
      <c r="CW6" s="20" t="str">
        <f>IF(CW7="","",IF(CW7="-","【-】","【"&amp;SUBSTITUTE(TEXT(CW7,"#,##0.00"),"-","△")&amp;"】"))</f>
        <v>【49.92】</v>
      </c>
      <c r="CX6" s="21">
        <f>IF(CX7="",NA(),CX7)</f>
        <v>96.15</v>
      </c>
      <c r="CY6" s="21">
        <f t="shared" ref="CY6:DG6" si="11">IF(CY7="",NA(),CY7)</f>
        <v>96.13</v>
      </c>
      <c r="CZ6" s="21">
        <f t="shared" si="11"/>
        <v>96.62</v>
      </c>
      <c r="DA6" s="21">
        <f t="shared" si="11"/>
        <v>96.74</v>
      </c>
      <c r="DB6" s="21">
        <f t="shared" si="11"/>
        <v>96.37</v>
      </c>
      <c r="DC6" s="21">
        <f t="shared" si="11"/>
        <v>84.7</v>
      </c>
      <c r="DD6" s="21">
        <f t="shared" si="11"/>
        <v>84.67</v>
      </c>
      <c r="DE6" s="21">
        <f t="shared" si="11"/>
        <v>84.39</v>
      </c>
      <c r="DF6" s="21">
        <f t="shared" si="11"/>
        <v>83.96</v>
      </c>
      <c r="DG6" s="21">
        <f t="shared" si="11"/>
        <v>90.05</v>
      </c>
      <c r="DH6" s="20" t="str">
        <f>IF(DH7="","",IF(DH7="-","【-】","【"&amp;SUBSTITUTE(TEXT(DH7,"#,##0.00"),"-","△")&amp;"】"))</f>
        <v>【87.80】</v>
      </c>
      <c r="DI6" s="21">
        <f>IF(DI7="",NA(),DI7)</f>
        <v>16.579999999999998</v>
      </c>
      <c r="DJ6" s="21">
        <f t="shared" ref="DJ6:DR6" si="12">IF(DJ7="",NA(),DJ7)</f>
        <v>20.11</v>
      </c>
      <c r="DK6" s="21">
        <f t="shared" si="12"/>
        <v>23.61</v>
      </c>
      <c r="DL6" s="21">
        <f t="shared" si="12"/>
        <v>26.8</v>
      </c>
      <c r="DM6" s="21">
        <f t="shared" si="12"/>
        <v>30.3</v>
      </c>
      <c r="DN6" s="21">
        <f t="shared" si="12"/>
        <v>20.34</v>
      </c>
      <c r="DO6" s="21">
        <f t="shared" si="12"/>
        <v>21.85</v>
      </c>
      <c r="DP6" s="21">
        <f t="shared" si="12"/>
        <v>25.19</v>
      </c>
      <c r="DQ6" s="21">
        <f t="shared" si="12"/>
        <v>25.46</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0.02</v>
      </c>
      <c r="EO6" s="20" t="str">
        <f>IF(EO7="","",IF(EO7="-","【-】","【"&amp;SUBSTITUTE(TEXT(EO7,"#,##0.00"),"-","△")&amp;"】"))</f>
        <v>【0.02】</v>
      </c>
    </row>
    <row r="7" spans="1:148" s="22" customFormat="1" x14ac:dyDescent="0.15">
      <c r="A7" s="14"/>
      <c r="B7" s="23">
        <v>2024</v>
      </c>
      <c r="C7" s="23">
        <v>262111</v>
      </c>
      <c r="D7" s="23">
        <v>46</v>
      </c>
      <c r="E7" s="23">
        <v>17</v>
      </c>
      <c r="F7" s="23">
        <v>5</v>
      </c>
      <c r="G7" s="23">
        <v>0</v>
      </c>
      <c r="H7" s="23" t="s">
        <v>96</v>
      </c>
      <c r="I7" s="23" t="s">
        <v>97</v>
      </c>
      <c r="J7" s="23" t="s">
        <v>98</v>
      </c>
      <c r="K7" s="23" t="s">
        <v>99</v>
      </c>
      <c r="L7" s="23" t="s">
        <v>100</v>
      </c>
      <c r="M7" s="23" t="s">
        <v>101</v>
      </c>
      <c r="N7" s="24" t="s">
        <v>102</v>
      </c>
      <c r="O7" s="24">
        <v>83.75</v>
      </c>
      <c r="P7" s="24">
        <v>0.69</v>
      </c>
      <c r="Q7" s="24">
        <v>100</v>
      </c>
      <c r="R7" s="24">
        <v>4300</v>
      </c>
      <c r="S7" s="24">
        <v>72011</v>
      </c>
      <c r="T7" s="24">
        <v>42.92</v>
      </c>
      <c r="U7" s="24">
        <v>1677.8</v>
      </c>
      <c r="V7" s="24">
        <v>496</v>
      </c>
      <c r="W7" s="24">
        <v>0.18</v>
      </c>
      <c r="X7" s="24">
        <v>2755.56</v>
      </c>
      <c r="Y7" s="24">
        <v>100.05</v>
      </c>
      <c r="Z7" s="24">
        <v>100.01</v>
      </c>
      <c r="AA7" s="24">
        <v>102.13</v>
      </c>
      <c r="AB7" s="24">
        <v>101.05</v>
      </c>
      <c r="AC7" s="24">
        <v>100.66</v>
      </c>
      <c r="AD7" s="24">
        <v>106.37</v>
      </c>
      <c r="AE7" s="24">
        <v>106.07</v>
      </c>
      <c r="AF7" s="24">
        <v>105.5</v>
      </c>
      <c r="AG7" s="24">
        <v>106.35</v>
      </c>
      <c r="AH7" s="24">
        <v>103.04</v>
      </c>
      <c r="AI7" s="24">
        <v>104.3</v>
      </c>
      <c r="AJ7" s="24">
        <v>0</v>
      </c>
      <c r="AK7" s="24">
        <v>0</v>
      </c>
      <c r="AL7" s="24">
        <v>0</v>
      </c>
      <c r="AM7" s="24">
        <v>0</v>
      </c>
      <c r="AN7" s="24">
        <v>0</v>
      </c>
      <c r="AO7" s="24">
        <v>139.02000000000001</v>
      </c>
      <c r="AP7" s="24">
        <v>132.04</v>
      </c>
      <c r="AQ7" s="24">
        <v>145.43</v>
      </c>
      <c r="AR7" s="24">
        <v>129.88999999999999</v>
      </c>
      <c r="AS7" s="24">
        <v>100.31</v>
      </c>
      <c r="AT7" s="24">
        <v>102.74</v>
      </c>
      <c r="AU7" s="24">
        <v>94.71</v>
      </c>
      <c r="AV7" s="24">
        <v>161.81</v>
      </c>
      <c r="AW7" s="24">
        <v>186.67</v>
      </c>
      <c r="AX7" s="24">
        <v>217.91</v>
      </c>
      <c r="AY7" s="24">
        <v>338.61</v>
      </c>
      <c r="AZ7" s="24">
        <v>29.13</v>
      </c>
      <c r="BA7" s="24">
        <v>35.69</v>
      </c>
      <c r="BB7" s="24">
        <v>38.4</v>
      </c>
      <c r="BC7" s="24">
        <v>44.04</v>
      </c>
      <c r="BD7" s="24">
        <v>41.03</v>
      </c>
      <c r="BE7" s="24">
        <v>47.19</v>
      </c>
      <c r="BF7" s="24">
        <v>0</v>
      </c>
      <c r="BG7" s="24">
        <v>0.01</v>
      </c>
      <c r="BH7" s="24">
        <v>0</v>
      </c>
      <c r="BI7" s="24">
        <v>0</v>
      </c>
      <c r="BJ7" s="24">
        <v>0</v>
      </c>
      <c r="BK7" s="24">
        <v>867.83</v>
      </c>
      <c r="BL7" s="24">
        <v>791.76</v>
      </c>
      <c r="BM7" s="24">
        <v>900.82</v>
      </c>
      <c r="BN7" s="24">
        <v>839.21</v>
      </c>
      <c r="BO7" s="24">
        <v>796.8</v>
      </c>
      <c r="BP7" s="24">
        <v>798.1</v>
      </c>
      <c r="BQ7" s="24">
        <v>41.87</v>
      </c>
      <c r="BR7" s="24">
        <v>38.770000000000003</v>
      </c>
      <c r="BS7" s="24">
        <v>28.05</v>
      </c>
      <c r="BT7" s="24">
        <v>25.32</v>
      </c>
      <c r="BU7" s="24">
        <v>22.62</v>
      </c>
      <c r="BV7" s="24">
        <v>57.08</v>
      </c>
      <c r="BW7" s="24">
        <v>56.26</v>
      </c>
      <c r="BX7" s="24">
        <v>52.94</v>
      </c>
      <c r="BY7" s="24">
        <v>52.05</v>
      </c>
      <c r="BZ7" s="24">
        <v>58.41</v>
      </c>
      <c r="CA7" s="24">
        <v>54.51</v>
      </c>
      <c r="CB7" s="24">
        <v>510.67</v>
      </c>
      <c r="CC7" s="24">
        <v>554.70000000000005</v>
      </c>
      <c r="CD7" s="24">
        <v>700.4</v>
      </c>
      <c r="CE7" s="24">
        <v>805.23</v>
      </c>
      <c r="CF7" s="24">
        <v>907.99</v>
      </c>
      <c r="CG7" s="24">
        <v>274.99</v>
      </c>
      <c r="CH7" s="24">
        <v>282.08999999999997</v>
      </c>
      <c r="CI7" s="24">
        <v>303.27999999999997</v>
      </c>
      <c r="CJ7" s="24">
        <v>301.86</v>
      </c>
      <c r="CK7" s="24">
        <v>267.33999999999997</v>
      </c>
      <c r="CL7" s="24">
        <v>286.33</v>
      </c>
      <c r="CM7" s="24">
        <v>35.81</v>
      </c>
      <c r="CN7" s="24">
        <v>35.26</v>
      </c>
      <c r="CO7" s="24">
        <v>34.44</v>
      </c>
      <c r="CP7" s="24">
        <v>34.44</v>
      </c>
      <c r="CQ7" s="24">
        <v>34.44</v>
      </c>
      <c r="CR7" s="24">
        <v>54.83</v>
      </c>
      <c r="CS7" s="24">
        <v>66.53</v>
      </c>
      <c r="CT7" s="24">
        <v>52.35</v>
      </c>
      <c r="CU7" s="24">
        <v>46.25</v>
      </c>
      <c r="CV7" s="24">
        <v>52.34</v>
      </c>
      <c r="CW7" s="24">
        <v>49.92</v>
      </c>
      <c r="CX7" s="24">
        <v>96.15</v>
      </c>
      <c r="CY7" s="24">
        <v>96.13</v>
      </c>
      <c r="CZ7" s="24">
        <v>96.62</v>
      </c>
      <c r="DA7" s="24">
        <v>96.74</v>
      </c>
      <c r="DB7" s="24">
        <v>96.37</v>
      </c>
      <c r="DC7" s="24">
        <v>84.7</v>
      </c>
      <c r="DD7" s="24">
        <v>84.67</v>
      </c>
      <c r="DE7" s="24">
        <v>84.39</v>
      </c>
      <c r="DF7" s="24">
        <v>83.96</v>
      </c>
      <c r="DG7" s="24">
        <v>90.05</v>
      </c>
      <c r="DH7" s="24">
        <v>87.8</v>
      </c>
      <c r="DI7" s="24">
        <v>16.579999999999998</v>
      </c>
      <c r="DJ7" s="24">
        <v>20.11</v>
      </c>
      <c r="DK7" s="24">
        <v>23.61</v>
      </c>
      <c r="DL7" s="24">
        <v>26.8</v>
      </c>
      <c r="DM7" s="24">
        <v>30.3</v>
      </c>
      <c r="DN7" s="24">
        <v>20.34</v>
      </c>
      <c r="DO7" s="24">
        <v>21.85</v>
      </c>
      <c r="DP7" s="24">
        <v>25.19</v>
      </c>
      <c r="DQ7" s="24">
        <v>25.46</v>
      </c>
      <c r="DR7" s="24">
        <v>30.49</v>
      </c>
      <c r="DS7" s="24">
        <v>28.46</v>
      </c>
      <c r="DT7" s="24">
        <v>0</v>
      </c>
      <c r="DU7" s="24">
        <v>0</v>
      </c>
      <c r="DV7" s="24">
        <v>0</v>
      </c>
      <c r="DW7" s="24">
        <v>0</v>
      </c>
      <c r="DX7" s="24">
        <v>0</v>
      </c>
      <c r="DY7" s="24">
        <v>0</v>
      </c>
      <c r="DZ7" s="24">
        <v>0</v>
      </c>
      <c r="EA7" s="24">
        <v>0</v>
      </c>
      <c r="EB7" s="24">
        <v>0.19</v>
      </c>
      <c r="EC7" s="24">
        <v>0.05</v>
      </c>
      <c r="ED7" s="24">
        <v>0.03</v>
      </c>
      <c r="EE7" s="24">
        <v>0</v>
      </c>
      <c r="EF7" s="24">
        <v>0</v>
      </c>
      <c r="EG7" s="24">
        <v>0</v>
      </c>
      <c r="EH7" s="24">
        <v>0</v>
      </c>
      <c r="EI7" s="24">
        <v>0</v>
      </c>
      <c r="EJ7" s="24">
        <v>0.25</v>
      </c>
      <c r="EK7" s="24">
        <v>0.05</v>
      </c>
      <c r="EL7" s="24">
        <v>0.03</v>
      </c>
      <c r="EM7" s="24">
        <v>0.03</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京田辺市役所</cp:lastModifiedBy>
  <cp:lastPrinted>2026-01-27T01:02:44Z</cp:lastPrinted>
  <dcterms:created xsi:type="dcterms:W3CDTF">2025-12-23T06:21:27Z</dcterms:created>
  <dcterms:modified xsi:type="dcterms:W3CDTF">2026-01-27T01:02:45Z</dcterms:modified>
  <cp:category/>
</cp:coreProperties>
</file>