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Fs0201\共有フォルダ\2110_経営管理室共有フォルダ\20_経営分析\R6決算\02回答\回答内容修正\"/>
    </mc:Choice>
  </mc:AlternateContent>
  <xr:revisionPtr revIDLastSave="0" documentId="13_ncr:1_{8364A38A-8015-4780-8E2D-4A1305FD7E54}" xr6:coauthVersionLast="47" xr6:coauthVersionMax="47" xr10:uidLastSave="{00000000-0000-0000-0000-000000000000}"/>
  <workbookProtection workbookAlgorithmName="SHA-512" workbookHashValue="aWR2YxfnXD/6ZKdRdalJmDWO3FHpnNiIdXecudt0A3FJsKgCjVisPIjk2g0hMjSkwADO/2cZu8lyWa8yIYkS4A==" workbookSaltValue="iD15Aak2M/5N0eTFXt/8Rw==" workbookSpinCount="100000" lockStructure="1"/>
  <bookViews>
    <workbookView xWindow="3060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BB10" i="4"/>
  <c r="AT10" i="4"/>
  <c r="P10" i="4"/>
  <c r="AT8" i="4"/>
  <c r="W8" i="4"/>
  <c r="P8" i="4"/>
  <c r="B6"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<sst xmlns="http://schemas.openxmlformats.org/spreadsheetml/2006/main" count="236" uniqueCount="114">
  <si>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</si>
  <si>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</si>
  <si>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</si>
  <si>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</si>
  <si>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</si>
  <si>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</si>
  <si>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</si>
  <si>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</si>
  <si>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</si>
  <si>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</si>
  <si>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</si>
  <si>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</si>
  <si>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</si>
  <si>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</si>
  <si>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</si>
  <si>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</si>
  <si>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</si>
  <si>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</si>
  <si>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</si>
  <si>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</si>
  <si>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</si>
  <si>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</si>
  <si>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</si>
  <si>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</si>
  <si>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</si>
  <si>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</si>
  <si>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</si>
  <si>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</si>
  <si>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</si>
  <si>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</si>
  <si>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</si>
  <si>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</si>
  <si>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</si>
  <si>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</si>
  <si>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</si>
  <si>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</si>
  <si>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</si>
  <si>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</si>
  <si>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</si>
  <si>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</si>
  <si>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</si>
  <si>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</si>
  <si>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</si>
  <si>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</si>
  <si>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</si>
  <si>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</si>
  <si>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</si>
  <si>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</si>
  <si>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</si>
  <si>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</si>
  <si>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</si>
  <si>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</si>
  <si>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</si>
  <si>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</si>
  <si>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</si>
  <si>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</si>
  <si>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</si>
  <si>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</si>
  <si>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</si>
  <si>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</si>
  <si>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</si>
  <si>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</si>
  <si>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</si>
  <si>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</si>
  <si>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</si>
  <si>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</si>
  <si>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</si>
  <si>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</si>
  <si>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</si>
  <si>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</si>
  <si>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</si>
  <si>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</si>
  <si>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</si>
  <si>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</si>
  <si>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</si>
  <si>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</si>
  <si>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</si>
  <si>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</si>
  <si>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</si>
  <si>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</si>
  <si>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</si>
  <si>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</si>
  <si>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</si>
  <si>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</si>
  <si>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</si>
  <si>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</si>
  <si>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</si>
  <si>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</si>
  <si>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</si>
  <si>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</si>
  <si>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</si>
  <si>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</si>
  <si>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</si>
  <si>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</si>
  <si>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</si>
  <si>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</si>
  <si>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</si>
  <si>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</si>
  <si>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公共下水道</t>
  </si>
  <si>
    <t>Bc1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</si>
  <si>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</si>
  <si>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</si>
  <si>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</si>
  <si>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</si>
  <si>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</si>
  <si>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</si>
  <si>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</si>
  <si>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</si>
  <si>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</si>
  <si>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</si>
  <si>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</si>
  <si>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①有形固定資産減価償却率は、平成30年度に法適用したところであるため、減価償却実積が少なく、低い数値となっています。
②本市では昭和54年に事業を開始し、整備した管渠は比較的新しいものが多く、法定耐用年数を経過した管路は少ないため、低い数値となっています。
③平成28年度から市に移管された開発地の下水道管渠の改築・更新に取り組んでいます。令和6年度は管渠改善率は0.00%であるが、ストックマネジメント計画に基づく管路調査を行ったため、管路更新工事は行っておらず、今後もストックマネジメント計画に基づき管渠等の改築・更新に取り組んでいきます。</t>
    <phoneticPr fontId="4"/>
  </si>
  <si>
    <r>
      <t>①経常収支比率は昨年とほぼ変わりませんが、一般会計からの繰入金は減少となりました。
②営業収益に対して累積欠損金の状況を示す累積欠損金比率は、累積欠損金が発生していないため、０％となっています。
③流動比率が類似団体より低いのは、流動資産では、年間を通じて最低限の現金しかなく、流動負債では、過去に集中して多額の借金を行い事業を進めたことが原因で、100%を大きく下回っています。令和6年度は、前年</t>
    </r>
    <r>
      <rPr>
        <sz val="11"/>
        <rFont val="ＭＳ ゴシック"/>
        <family val="3"/>
        <charset val="128"/>
      </rPr>
      <t>度より若</t>
    </r>
    <r>
      <rPr>
        <sz val="11"/>
        <color theme="1"/>
        <rFont val="ＭＳ ゴシック"/>
        <family val="3"/>
        <charset val="128"/>
      </rPr>
      <t>干比率が回復しているので、今後も流動負債が増加しないよう、企業債の借入を抑制し、現金の確保に努めます。
④令和6年度の企業債残高対事業規模比率は、整備事業がおおむね完了したことから、企業債残高のピークは過ぎたものの、経営上の大きな負担となっています。
⑤令和3年7月の料金の一部改正により、経費回収率が100％を超えています。
⑥汚水処理原価は流域下水道により汚水処理を効率的に行っていることから類似団体平均よりも安価な状況が続いています。
⑦公共下水道事業は、本市単独で処理場を保有していないため、0%です。
⑧令和6年度の水洗化率は97.40％で、平成26年度で整備事業がおおむね完了したことから、平均値とほぼ同率ですが、今後も水洗化促進に努めます。</t>
    </r>
    <phoneticPr fontId="4"/>
  </si>
  <si>
    <r>
      <t>　令和3年度の料金改定により、経費回収率は100%を超えていますが、支払能力の状況を示す流動比率は、前年度よりほぼ変動しておらず、公共下水道事業は、</t>
    </r>
    <r>
      <rPr>
        <sz val="11"/>
        <rFont val="ＭＳ ゴシック"/>
        <family val="3"/>
        <charset val="128"/>
      </rPr>
      <t>流域下水道負担金や人件費等が引き続き高騰し、汚水処理費の上昇等により使用料で賄えなくなる見通しで</t>
    </r>
    <r>
      <rPr>
        <sz val="11"/>
        <color theme="1"/>
        <rFont val="ＭＳ ゴシック"/>
        <family val="3"/>
        <charset val="128"/>
      </rPr>
      <t>す。
　今後も持続可能な公共下水道事業を運営していくため、汚水処理費を賄えるよう経営改善について検討してまいります。</t>
    </r>
    <rPh sb="74" eb="76">
      <t>リュウイキ</t>
    </rPh>
    <rPh sb="76" eb="79">
      <t>ゲスイドウ</t>
    </rPh>
    <rPh sb="79" eb="82">
      <t>フタンキン</t>
    </rPh>
    <rPh sb="83" eb="86">
      <t>ジンケンヒ</t>
    </rPh>
    <rPh sb="92" eb="94">
      <t>コウトウ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</si>
</sst>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0.38</c:v>
                </c:pt>
                <c:pt idx="3">
                  <c:v>0</c:v>
                </c:pt>
                <c:pt idx="4">
                  <c:v>0</c:v>
                </c:pt>
              </c:numCache>
            </c:numRef>
          </c:val>
          <c:extLst>
            <c:ext xmlns:c16="http://schemas.microsoft.com/office/drawing/2014/chart" uri="{C3380CC4-5D6E-409C-BE32-E72D297353CC}">
              <c16:uniqueId val="{00000000-0404-47AC-917C-A9D59D8F5B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0404-47AC-917C-A9D59D8F5B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93-4D22-8776-3101219506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E193-4D22-8776-3101219506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96.96</c:v>
                </c:pt>
                <c:pt idx="1">
                  <c:v>97.15</c:v>
                </c:pt>
                <c:pt idx="2">
                  <c:v>97.2</c:v>
                </c:pt>
                <c:pt idx="3">
                  <c:v>97.31</c:v>
                </c:pt>
                <c:pt idx="4">
                  <c:v>97.4</c:v>
                </c:pt>
              </c:numCache>
            </c:numRef>
          </c:val>
          <c:extLst>
            <c:ext xmlns:c16="http://schemas.microsoft.com/office/drawing/2014/chart" uri="{C3380CC4-5D6E-409C-BE32-E72D297353CC}">
              <c16:uniqueId val="{00000000-9D2C-41D8-960A-4B7B37EBA07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9D2C-41D8-960A-4B7B37EBA07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c:v>
                </c:pt>
                <c:pt idx="1">
                  <c:v>100.22</c:v>
                </c:pt>
                <c:pt idx="2">
                  <c:v>100.42</c:v>
                </c:pt>
                <c:pt idx="3">
                  <c:v>100.04</c:v>
                </c:pt>
                <c:pt idx="4">
                  <c:v>100</c:v>
                </c:pt>
              </c:numCache>
            </c:numRef>
          </c:val>
          <c:extLst>
            <c:ext xmlns:c16="http://schemas.microsoft.com/office/drawing/2014/chart" uri="{C3380CC4-5D6E-409C-BE32-E72D297353CC}">
              <c16:uniqueId val="{00000000-98C0-49DB-AD8F-6CD205369B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98C0-49DB-AD8F-6CD205369B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9.01</c:v>
                </c:pt>
                <c:pt idx="1">
                  <c:v>11.91</c:v>
                </c:pt>
                <c:pt idx="2">
                  <c:v>14.82</c:v>
                </c:pt>
                <c:pt idx="3">
                  <c:v>17.68</c:v>
                </c:pt>
                <c:pt idx="4">
                  <c:v>20.57</c:v>
                </c:pt>
              </c:numCache>
            </c:numRef>
          </c:val>
          <c:extLst>
            <c:ext xmlns:c16="http://schemas.microsoft.com/office/drawing/2014/chart" uri="{C3380CC4-5D6E-409C-BE32-E72D297353CC}">
              <c16:uniqueId val="{00000000-2C81-42CF-A2A4-C58819E083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2C81-42CF-A2A4-C58819E083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0.86</c:v>
                </c:pt>
                <c:pt idx="3" formatCode="#,##0.00;&quot;△&quot;#,##0.00;&quot;-&quot;">
                  <c:v>0.87</c:v>
                </c:pt>
                <c:pt idx="4" formatCode="#,##0.00;&quot;△&quot;#,##0.00;&quot;-&quot;">
                  <c:v>0.86</c:v>
                </c:pt>
              </c:numCache>
            </c:numRef>
          </c:val>
          <c:extLst>
            <c:ext xmlns:c16="http://schemas.microsoft.com/office/drawing/2014/chart" uri="{C3380CC4-5D6E-409C-BE32-E72D297353CC}">
              <c16:uniqueId val="{00000000-E8A0-42C7-988E-0206D5505EA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E8A0-42C7-988E-0206D5505EA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41-4189-AFF8-D3C77027DA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6841-4189-AFF8-D3C77027DA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36.340000000000003</c:v>
                </c:pt>
                <c:pt idx="1">
                  <c:v>27.39</c:v>
                </c:pt>
                <c:pt idx="2">
                  <c:v>39.869999999999997</c:v>
                </c:pt>
                <c:pt idx="3">
                  <c:v>58.93</c:v>
                </c:pt>
                <c:pt idx="4">
                  <c:v>59.05</c:v>
                </c:pt>
              </c:numCache>
            </c:numRef>
          </c:val>
          <c:extLst>
            <c:ext xmlns:c16="http://schemas.microsoft.com/office/drawing/2014/chart" uri="{C3380CC4-5D6E-409C-BE32-E72D297353CC}">
              <c16:uniqueId val="{00000000-B45A-4D2F-92BF-B51FF82DB6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B45A-4D2F-92BF-B51FF82DB6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1079.76</c:v>
                </c:pt>
                <c:pt idx="1">
                  <c:v>849.44</c:v>
                </c:pt>
                <c:pt idx="2">
                  <c:v>670.9</c:v>
                </c:pt>
                <c:pt idx="3">
                  <c:v>618.92999999999995</c:v>
                </c:pt>
                <c:pt idx="4">
                  <c:v>562.07000000000005</c:v>
                </c:pt>
              </c:numCache>
            </c:numRef>
          </c:val>
          <c:extLst>
            <c:ext xmlns:c16="http://schemas.microsoft.com/office/drawing/2014/chart" uri="{C3380CC4-5D6E-409C-BE32-E72D297353CC}">
              <c16:uniqueId val="{00000000-46A4-4B57-B313-81AFEDDE17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46A4-4B57-B313-81AFEDDE17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78.459999999999994</c:v>
                </c:pt>
                <c:pt idx="1">
                  <c:v>95.86</c:v>
                </c:pt>
                <c:pt idx="2">
                  <c:v>107.37</c:v>
                </c:pt>
                <c:pt idx="3">
                  <c:v>107.17</c:v>
                </c:pt>
                <c:pt idx="4">
                  <c:v>106.3</c:v>
                </c:pt>
              </c:numCache>
            </c:numRef>
          </c:val>
          <c:extLst>
            <c:ext xmlns:c16="http://schemas.microsoft.com/office/drawing/2014/chart" uri="{C3380CC4-5D6E-409C-BE32-E72D297353CC}">
              <c16:uniqueId val="{00000000-76C5-457D-B3EF-F16D9F4BB32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76C5-457D-B3EF-F16D9F4BB32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106.18</c:v>
                </c:pt>
                <c:pt idx="1">
                  <c:v>104.27</c:v>
                </c:pt>
                <c:pt idx="2">
                  <c:v>108.33</c:v>
                </c:pt>
                <c:pt idx="3">
                  <c:v>108.4</c:v>
                </c:pt>
                <c:pt idx="4">
                  <c:v>109.21</c:v>
                </c:pt>
              </c:numCache>
            </c:numRef>
          </c:val>
          <c:extLst>
            <c:ext xmlns:c16="http://schemas.microsoft.com/office/drawing/2014/chart" uri="{C3380CC4-5D6E-409C-BE32-E72D297353CC}">
              <c16:uniqueId val="{00000000-5870-480C-A8A1-B66AAB9FD9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5870-480C-A8A1-B66AAB9FD9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0" zoomScale="80" zoomScaleNormal="80" workbookViewId="0">
      <selection activeCell="A76" sqref="A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京田辺市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自治体職員</v>
      </c>
      <c r="AE8" s="65"/>
      <c r="AF8" s="65"/>
      <c r="AG8" s="65"/>
      <c r="AH8" s="65"/>
      <c r="AI8" s="65"/>
      <c r="AJ8" s="65"/>
      <c r="AK8" s="3"/>
      <c r="AL8" s="44">
        <f>データ!S6</f>
        <v>72011</v>
      </c>
      <c r="AM8" s="44"/>
      <c r="AN8" s="44"/>
      <c r="AO8" s="44"/>
      <c r="AP8" s="44"/>
      <c r="AQ8" s="44"/>
      <c r="AR8" s="44"/>
      <c r="AS8" s="44"/>
      <c r="AT8" s="45">
        <f>データ!T6</f>
        <v>42.92</v>
      </c>
      <c r="AU8" s="45"/>
      <c r="AV8" s="45"/>
      <c r="AW8" s="45"/>
      <c r="AX8" s="45"/>
      <c r="AY8" s="45"/>
      <c r="AZ8" s="45"/>
      <c r="BA8" s="45"/>
      <c r="BB8" s="45">
        <f>データ!U6</f>
        <v>1677.8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66.78</v>
      </c>
      <c r="J10" s="45"/>
      <c r="K10" s="45"/>
      <c r="L10" s="45"/>
      <c r="M10" s="45"/>
      <c r="N10" s="45"/>
      <c r="O10" s="45"/>
      <c r="P10" s="45">
        <f>データ!P6</f>
        <v>98.73</v>
      </c>
      <c r="Q10" s="45"/>
      <c r="R10" s="45"/>
      <c r="S10" s="45"/>
      <c r="T10" s="45"/>
      <c r="U10" s="45"/>
      <c r="V10" s="45"/>
      <c r="W10" s="45">
        <f>データ!Q6</f>
        <v>87.49</v>
      </c>
      <c r="X10" s="45"/>
      <c r="Y10" s="45"/>
      <c r="Z10" s="45"/>
      <c r="AA10" s="45"/>
      <c r="AB10" s="45"/>
      <c r="AC10" s="45"/>
      <c r="AD10" s="44">
        <f>データ!R6</f>
        <v>2141</v>
      </c>
      <c r="AE10" s="44"/>
      <c r="AF10" s="44"/>
      <c r="AG10" s="44"/>
      <c r="AH10" s="44"/>
      <c r="AI10" s="44"/>
      <c r="AJ10" s="44"/>
      <c r="AK10" s="2"/>
      <c r="AL10" s="44">
        <f>データ!V6</f>
        <v>70760</v>
      </c>
      <c r="AM10" s="44"/>
      <c r="AN10" s="44"/>
      <c r="AO10" s="44"/>
      <c r="AP10" s="44"/>
      <c r="AQ10" s="44"/>
      <c r="AR10" s="44"/>
      <c r="AS10" s="44"/>
      <c r="AT10" s="45">
        <f>データ!W6</f>
        <v>12.26</v>
      </c>
      <c r="AU10" s="45"/>
      <c r="AV10" s="45"/>
      <c r="AW10" s="45"/>
      <c r="AX10" s="45"/>
      <c r="AY10" s="45"/>
      <c r="AZ10" s="45"/>
      <c r="BA10" s="45"/>
      <c r="BB10" s="45">
        <f>データ!X6</f>
        <v>5771.62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IK910YPhThBvFEQVtIf/m1DzT3vZv0KJ9XbtW6daE0V9f0BToj2LZ05RQj/2PYk2jWey6pM9URwya9BuOal3g==" saltValue="CSj/y4YCF9apSXT3SPgZ5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262111</v>
      </c>
      <c r="D6" s="19">
        <f t="shared" si="3"/>
        <v>46</v>
      </c>
      <c r="E6" s="19">
        <f t="shared" si="3"/>
        <v>17</v>
      </c>
      <c r="F6" s="19">
        <f t="shared" si="3"/>
        <v>1</v>
      </c>
      <c r="G6" s="19">
        <f t="shared" si="3"/>
        <v>0</v>
      </c>
      <c r="H6" s="19" t="str">
        <f t="shared" si="3"/>
        <v>京都府　京田辺市</v>
      </c>
      <c r="I6" s="19" t="str">
        <f t="shared" si="3"/>
        <v>法適用</v>
      </c>
      <c r="J6" s="19" t="str">
        <f t="shared" si="3"/>
        <v>下水道事業</v>
      </c>
      <c r="K6" s="19" t="str">
        <f t="shared" si="3"/>
        <v>公共下水道</v>
      </c>
      <c r="L6" s="19" t="str">
        <f t="shared" si="3"/>
        <v>Bc1</v>
      </c>
      <c r="M6" s="19" t="str">
        <f t="shared" si="3"/>
        <v>自治体職員</v>
      </c>
      <c r="N6" s="20" t="str">
        <f t="shared" si="3"/>
        <v>-</v>
      </c>
      <c r="O6" s="20">
        <f t="shared" si="3"/>
        <v>66.78</v>
      </c>
      <c r="P6" s="20">
        <f t="shared" si="3"/>
        <v>98.73</v>
      </c>
      <c r="Q6" s="20">
        <f t="shared" si="3"/>
        <v>87.49</v>
      </c>
      <c r="R6" s="20">
        <f t="shared" si="3"/>
        <v>2141</v>
      </c>
      <c r="S6" s="20">
        <f t="shared" si="3"/>
        <v>72011</v>
      </c>
      <c r="T6" s="20">
        <f t="shared" si="3"/>
        <v>42.92</v>
      </c>
      <c r="U6" s="20">
        <f t="shared" si="3"/>
        <v>1677.8</v>
      </c>
      <c r="V6" s="20">
        <f t="shared" si="3"/>
        <v>70760</v>
      </c>
      <c r="W6" s="20">
        <f t="shared" si="3"/>
        <v>12.26</v>
      </c>
      <c r="X6" s="20">
        <f t="shared" si="3"/>
        <v>5771.62</v>
      </c>
      <c r="Y6" s="21">
        <f>IF(Y7="",NA(),Y7)</f>
        <v>100.1</v>
      </c>
      <c r="Z6" s="21">
        <f t="shared" ref="Z6:AH6" si="4">IF(Z7="",NA(),Z7)</f>
        <v>100.22</v>
      </c>
      <c r="AA6" s="21">
        <f t="shared" si="4"/>
        <v>100.42</v>
      </c>
      <c r="AB6" s="21">
        <f t="shared" si="4"/>
        <v>100.04</v>
      </c>
      <c r="AC6" s="21">
        <f t="shared" si="4"/>
        <v>100</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36.340000000000003</v>
      </c>
      <c r="AV6" s="21">
        <f t="shared" ref="AV6:BD6" si="6">IF(AV7="",NA(),AV7)</f>
        <v>27.39</v>
      </c>
      <c r="AW6" s="21">
        <f t="shared" si="6"/>
        <v>39.869999999999997</v>
      </c>
      <c r="AX6" s="21">
        <f t="shared" si="6"/>
        <v>58.93</v>
      </c>
      <c r="AY6" s="21">
        <f t="shared" si="6"/>
        <v>59.05</v>
      </c>
      <c r="AZ6" s="21">
        <f t="shared" si="6"/>
        <v>67.86</v>
      </c>
      <c r="BA6" s="21">
        <f t="shared" si="6"/>
        <v>72.92</v>
      </c>
      <c r="BB6" s="21">
        <f t="shared" si="6"/>
        <v>81.19</v>
      </c>
      <c r="BC6" s="21">
        <f t="shared" si="6"/>
        <v>85.86</v>
      </c>
      <c r="BD6" s="21">
        <f t="shared" si="6"/>
        <v>94.74</v>
      </c>
      <c r="BE6" s="20" t="str">
        <f>IF(BE7="","",IF(BE7="-","【-】","【"&amp;SUBSTITUTE(TEXT(BE7,"#,##0.00"),"-","△")&amp;"】"))</f>
        <v>【82.75】</v>
      </c>
      <c r="BF6" s="21">
        <f>IF(BF7="",NA(),BF7)</f>
        <v>1079.76</v>
      </c>
      <c r="BG6" s="21">
        <f t="shared" ref="BG6:BO6" si="7">IF(BG7="",NA(),BG7)</f>
        <v>849.44</v>
      </c>
      <c r="BH6" s="21">
        <f t="shared" si="7"/>
        <v>670.9</v>
      </c>
      <c r="BI6" s="21">
        <f t="shared" si="7"/>
        <v>618.92999999999995</v>
      </c>
      <c r="BJ6" s="21">
        <f t="shared" si="7"/>
        <v>562.07000000000005</v>
      </c>
      <c r="BK6" s="21">
        <f t="shared" si="7"/>
        <v>709.4</v>
      </c>
      <c r="BL6" s="21">
        <f t="shared" si="7"/>
        <v>734.47</v>
      </c>
      <c r="BM6" s="21">
        <f t="shared" si="7"/>
        <v>720.89</v>
      </c>
      <c r="BN6" s="21">
        <f t="shared" si="7"/>
        <v>676.93</v>
      </c>
      <c r="BO6" s="21">
        <f t="shared" si="7"/>
        <v>635.88</v>
      </c>
      <c r="BP6" s="20" t="str">
        <f>IF(BP7="","",IF(BP7="-","【-】","【"&amp;SUBSTITUTE(TEXT(BP7,"#,##0.00"),"-","△")&amp;"】"))</f>
        <v>【602.56】</v>
      </c>
      <c r="BQ6" s="21">
        <f>IF(BQ7="",NA(),BQ7)</f>
        <v>78.459999999999994</v>
      </c>
      <c r="BR6" s="21">
        <f t="shared" ref="BR6:BZ6" si="8">IF(BR7="",NA(),BR7)</f>
        <v>95.86</v>
      </c>
      <c r="BS6" s="21">
        <f t="shared" si="8"/>
        <v>107.37</v>
      </c>
      <c r="BT6" s="21">
        <f t="shared" si="8"/>
        <v>107.17</v>
      </c>
      <c r="BU6" s="21">
        <f t="shared" si="8"/>
        <v>106.3</v>
      </c>
      <c r="BV6" s="21">
        <f t="shared" si="8"/>
        <v>91.14</v>
      </c>
      <c r="BW6" s="21">
        <f t="shared" si="8"/>
        <v>90.69</v>
      </c>
      <c r="BX6" s="21">
        <f t="shared" si="8"/>
        <v>90.5</v>
      </c>
      <c r="BY6" s="21">
        <f t="shared" si="8"/>
        <v>92.66</v>
      </c>
      <c r="BZ6" s="21">
        <f t="shared" si="8"/>
        <v>93.49</v>
      </c>
      <c r="CA6" s="20" t="str">
        <f>IF(CA7="","",IF(CA7="-","【-】","【"&amp;SUBSTITUTE(TEXT(CA7,"#,##0.00"),"-","△")&amp;"】"))</f>
        <v>【97.94】</v>
      </c>
      <c r="CB6" s="21">
        <f>IF(CB7="",NA(),CB7)</f>
        <v>106.18</v>
      </c>
      <c r="CC6" s="21">
        <f t="shared" ref="CC6:CK6" si="9">IF(CC7="",NA(),CC7)</f>
        <v>104.27</v>
      </c>
      <c r="CD6" s="21">
        <f t="shared" si="9"/>
        <v>108.33</v>
      </c>
      <c r="CE6" s="21">
        <f t="shared" si="9"/>
        <v>108.4</v>
      </c>
      <c r="CF6" s="21">
        <f t="shared" si="9"/>
        <v>109.21</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96.96</v>
      </c>
      <c r="CY6" s="21">
        <f t="shared" ref="CY6:DG6" si="11">IF(CY7="",NA(),CY7)</f>
        <v>97.15</v>
      </c>
      <c r="CZ6" s="21">
        <f t="shared" si="11"/>
        <v>97.2</v>
      </c>
      <c r="DA6" s="21">
        <f t="shared" si="11"/>
        <v>97.31</v>
      </c>
      <c r="DB6" s="21">
        <f t="shared" si="11"/>
        <v>97.4</v>
      </c>
      <c r="DC6" s="21">
        <f t="shared" si="11"/>
        <v>94.17</v>
      </c>
      <c r="DD6" s="21">
        <f t="shared" si="11"/>
        <v>94.27</v>
      </c>
      <c r="DE6" s="21">
        <f t="shared" si="11"/>
        <v>94.46</v>
      </c>
      <c r="DF6" s="21">
        <f t="shared" si="11"/>
        <v>94.37</v>
      </c>
      <c r="DG6" s="21">
        <f t="shared" si="11"/>
        <v>94.61</v>
      </c>
      <c r="DH6" s="20" t="str">
        <f>IF(DH7="","",IF(DH7="-","【-】","【"&amp;SUBSTITUTE(TEXT(DH7,"#,##0.00"),"-","△")&amp;"】"))</f>
        <v>【96.00】</v>
      </c>
      <c r="DI6" s="21">
        <f>IF(DI7="",NA(),DI7)</f>
        <v>9.01</v>
      </c>
      <c r="DJ6" s="21">
        <f t="shared" ref="DJ6:DR6" si="12">IF(DJ7="",NA(),DJ7)</f>
        <v>11.91</v>
      </c>
      <c r="DK6" s="21">
        <f t="shared" si="12"/>
        <v>14.82</v>
      </c>
      <c r="DL6" s="21">
        <f t="shared" si="12"/>
        <v>17.68</v>
      </c>
      <c r="DM6" s="21">
        <f t="shared" si="12"/>
        <v>20.57</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1">
        <f t="shared" si="13"/>
        <v>0.86</v>
      </c>
      <c r="DW6" s="21">
        <f t="shared" si="13"/>
        <v>0.87</v>
      </c>
      <c r="DX6" s="21">
        <f t="shared" si="13"/>
        <v>0.86</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1">
        <f t="shared" si="14"/>
        <v>0.38</v>
      </c>
      <c r="EH6" s="20">
        <f t="shared" si="14"/>
        <v>0</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262111</v>
      </c>
      <c r="D7" s="23">
        <v>46</v>
      </c>
      <c r="E7" s="23">
        <v>17</v>
      </c>
      <c r="F7" s="23">
        <v>1</v>
      </c>
      <c r="G7" s="23">
        <v>0</v>
      </c>
      <c r="H7" s="23" t="s">
        <v>95</v>
      </c>
      <c r="I7" s="23" t="s">
        <v>96</v>
      </c>
      <c r="J7" s="23" t="s">
        <v>97</v>
      </c>
      <c r="K7" s="23" t="s">
        <v>98</v>
      </c>
      <c r="L7" s="23" t="s">
        <v>99</v>
      </c>
      <c r="M7" s="23" t="s">
        <v>100</v>
      </c>
      <c r="N7" s="24" t="s">
        <v>101</v>
      </c>
      <c r="O7" s="24">
        <v>66.78</v>
      </c>
      <c r="P7" s="24">
        <v>98.73</v>
      </c>
      <c r="Q7" s="24">
        <v>87.49</v>
      </c>
      <c r="R7" s="24">
        <v>2141</v>
      </c>
      <c r="S7" s="24">
        <v>72011</v>
      </c>
      <c r="T7" s="24">
        <v>42.92</v>
      </c>
      <c r="U7" s="24">
        <v>1677.8</v>
      </c>
      <c r="V7" s="24">
        <v>70760</v>
      </c>
      <c r="W7" s="24">
        <v>12.26</v>
      </c>
      <c r="X7" s="24">
        <v>5771.62</v>
      </c>
      <c r="Y7" s="24">
        <v>100.1</v>
      </c>
      <c r="Z7" s="24">
        <v>100.22</v>
      </c>
      <c r="AA7" s="24">
        <v>100.42</v>
      </c>
      <c r="AB7" s="24">
        <v>100.04</v>
      </c>
      <c r="AC7" s="24">
        <v>100</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36.340000000000003</v>
      </c>
      <c r="AV7" s="24">
        <v>27.39</v>
      </c>
      <c r="AW7" s="24">
        <v>39.869999999999997</v>
      </c>
      <c r="AX7" s="24">
        <v>58.93</v>
      </c>
      <c r="AY7" s="24">
        <v>59.05</v>
      </c>
      <c r="AZ7" s="24">
        <v>67.86</v>
      </c>
      <c r="BA7" s="24">
        <v>72.92</v>
      </c>
      <c r="BB7" s="24">
        <v>81.19</v>
      </c>
      <c r="BC7" s="24">
        <v>85.86</v>
      </c>
      <c r="BD7" s="24">
        <v>94.74</v>
      </c>
      <c r="BE7" s="24">
        <v>82.75</v>
      </c>
      <c r="BF7" s="24">
        <v>1079.76</v>
      </c>
      <c r="BG7" s="24">
        <v>849.44</v>
      </c>
      <c r="BH7" s="24">
        <v>670.9</v>
      </c>
      <c r="BI7" s="24">
        <v>618.92999999999995</v>
      </c>
      <c r="BJ7" s="24">
        <v>562.07000000000005</v>
      </c>
      <c r="BK7" s="24">
        <v>709.4</v>
      </c>
      <c r="BL7" s="24">
        <v>734.47</v>
      </c>
      <c r="BM7" s="24">
        <v>720.89</v>
      </c>
      <c r="BN7" s="24">
        <v>676.93</v>
      </c>
      <c r="BO7" s="24">
        <v>635.88</v>
      </c>
      <c r="BP7" s="24">
        <v>602.55999999999995</v>
      </c>
      <c r="BQ7" s="24">
        <v>78.459999999999994</v>
      </c>
      <c r="BR7" s="24">
        <v>95.86</v>
      </c>
      <c r="BS7" s="24">
        <v>107.37</v>
      </c>
      <c r="BT7" s="24">
        <v>107.17</v>
      </c>
      <c r="BU7" s="24">
        <v>106.3</v>
      </c>
      <c r="BV7" s="24">
        <v>91.14</v>
      </c>
      <c r="BW7" s="24">
        <v>90.69</v>
      </c>
      <c r="BX7" s="24">
        <v>90.5</v>
      </c>
      <c r="BY7" s="24">
        <v>92.66</v>
      </c>
      <c r="BZ7" s="24">
        <v>93.49</v>
      </c>
      <c r="CA7" s="24">
        <v>97.94</v>
      </c>
      <c r="CB7" s="24">
        <v>106.18</v>
      </c>
      <c r="CC7" s="24">
        <v>104.27</v>
      </c>
      <c r="CD7" s="24">
        <v>108.33</v>
      </c>
      <c r="CE7" s="24">
        <v>108.4</v>
      </c>
      <c r="CF7" s="24">
        <v>109.21</v>
      </c>
      <c r="CG7" s="24">
        <v>136.86000000000001</v>
      </c>
      <c r="CH7" s="24">
        <v>138.52000000000001</v>
      </c>
      <c r="CI7" s="24">
        <v>138.66999999999999</v>
      </c>
      <c r="CJ7" s="24">
        <v>139.12</v>
      </c>
      <c r="CK7" s="24">
        <v>141.68</v>
      </c>
      <c r="CL7" s="24">
        <v>140.97999999999999</v>
      </c>
      <c r="CM7" s="24" t="s">
        <v>101</v>
      </c>
      <c r="CN7" s="24" t="s">
        <v>101</v>
      </c>
      <c r="CO7" s="24" t="s">
        <v>101</v>
      </c>
      <c r="CP7" s="24" t="s">
        <v>101</v>
      </c>
      <c r="CQ7" s="24" t="s">
        <v>101</v>
      </c>
      <c r="CR7" s="24">
        <v>60.78</v>
      </c>
      <c r="CS7" s="24">
        <v>59.96</v>
      </c>
      <c r="CT7" s="24">
        <v>59.9</v>
      </c>
      <c r="CU7" s="24">
        <v>60.13</v>
      </c>
      <c r="CV7" s="24">
        <v>62.51</v>
      </c>
      <c r="CW7" s="24">
        <v>60.13</v>
      </c>
      <c r="CX7" s="24">
        <v>96.96</v>
      </c>
      <c r="CY7" s="24">
        <v>97.15</v>
      </c>
      <c r="CZ7" s="24">
        <v>97.2</v>
      </c>
      <c r="DA7" s="24">
        <v>97.31</v>
      </c>
      <c r="DB7" s="24">
        <v>97.4</v>
      </c>
      <c r="DC7" s="24">
        <v>94.17</v>
      </c>
      <c r="DD7" s="24">
        <v>94.27</v>
      </c>
      <c r="DE7" s="24">
        <v>94.46</v>
      </c>
      <c r="DF7" s="24">
        <v>94.37</v>
      </c>
      <c r="DG7" s="24">
        <v>94.61</v>
      </c>
      <c r="DH7" s="24">
        <v>96</v>
      </c>
      <c r="DI7" s="24">
        <v>9.01</v>
      </c>
      <c r="DJ7" s="24">
        <v>11.91</v>
      </c>
      <c r="DK7" s="24">
        <v>14.82</v>
      </c>
      <c r="DL7" s="24">
        <v>17.68</v>
      </c>
      <c r="DM7" s="24">
        <v>20.57</v>
      </c>
      <c r="DN7" s="24">
        <v>23.25</v>
      </c>
      <c r="DO7" s="24">
        <v>25.2</v>
      </c>
      <c r="DP7" s="24">
        <v>27.42</v>
      </c>
      <c r="DQ7" s="24">
        <v>30.01</v>
      </c>
      <c r="DR7" s="24">
        <v>32.229999999999997</v>
      </c>
      <c r="DS7" s="24">
        <v>42.2</v>
      </c>
      <c r="DT7" s="24">
        <v>0</v>
      </c>
      <c r="DU7" s="24">
        <v>0</v>
      </c>
      <c r="DV7" s="24">
        <v>0.86</v>
      </c>
      <c r="DW7" s="24">
        <v>0.87</v>
      </c>
      <c r="DX7" s="24">
        <v>0.86</v>
      </c>
      <c r="DY7" s="24">
        <v>1.06</v>
      </c>
      <c r="DZ7" s="24">
        <v>2.02</v>
      </c>
      <c r="EA7" s="24">
        <v>2.67</v>
      </c>
      <c r="EB7" s="24">
        <v>3.43</v>
      </c>
      <c r="EC7" s="24">
        <v>4.25</v>
      </c>
      <c r="ED7" s="24">
        <v>9.4600000000000009</v>
      </c>
      <c r="EE7" s="24">
        <v>0</v>
      </c>
      <c r="EF7" s="24">
        <v>0</v>
      </c>
      <c r="EG7" s="24">
        <v>0.38</v>
      </c>
      <c r="EH7" s="24">
        <v>0</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京田辺市役所</cp:lastModifiedBy>
  <cp:lastPrinted>2026-02-24T00:55:44Z</cp:lastPrinted>
  <dcterms:created xsi:type="dcterms:W3CDTF">2025-12-23T06:02:45Z</dcterms:created>
  <dcterms:modified xsi:type="dcterms:W3CDTF">2026-02-24T01:31:16Z</dcterms:modified>
  <cp:category/>
</cp:coreProperties>
</file>