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Fs0201\共有フォルダ\2110_経営管理室共有フォルダ\20_経営分析\R6決算\02回答\回答内容修正\"/>
    </mc:Choice>
  </mc:AlternateContent>
  <xr:revisionPtr revIDLastSave="0" documentId="13_ncr:1_{200039B6-B95A-4551-BCFA-7EDC25CDC820}" xr6:coauthVersionLast="47" xr6:coauthVersionMax="47" xr10:uidLastSave="{00000000-0000-0000-0000-000000000000}"/>
  <workbookProtection workbookAlgorithmName="SHA-512" workbookHashValue="sRQXeqjxgXXj4hlSJ9m2eB3uK/X2nRMQvmpxD2ZA5wCbmn3Llqj6kvF7lmZJdeH1NsKJzaoF/SEN80KATDaACA==" workbookSaltValue="rrMEc2uuYEG8lSa2MyV43g==" workbookSpinCount="100000" lockStructure="1"/>
  <bookViews>
    <workbookView xWindow="3060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BB8" i="4" s="1"/>
  <c r="S6" i="5"/>
  <c r="R6" i="5"/>
  <c r="AL8" i="4" s="1"/>
  <c r="Q6" i="5"/>
  <c r="P6" i="5"/>
  <c r="P10" i="4" s="1"/>
  <c r="O6" i="5"/>
  <c r="I10" i="4" s="1"/>
  <c r="N6" i="5"/>
  <c r="M6" i="5"/>
  <c r="L6" i="5"/>
  <c r="W8" i="4" s="1"/>
  <c r="K6" i="5"/>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J85" i="4"/>
  <c r="I85" i="4"/>
  <c r="H85" i="4"/>
  <c r="E85" i="4"/>
  <c r="BB10" i="4"/>
  <c r="AT10" i="4"/>
  <c r="AL10" i="4"/>
  <c r="W10" i="4"/>
  <c r="B10" i="4"/>
  <c r="AT8" i="4"/>
  <c r="AD8" i="4"/>
  <c r="P8" i="4"/>
  <c r="B8"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<sst xmlns="http://schemas.openxmlformats.org/spreadsheetml/2006/main" count="228" uniqueCount="112">
  <si>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</si>
  <si>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</si>
  <si>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</si>
  <si>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</si>
  <si>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</si>
  <si>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</si>
  <si>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</si>
  <si>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</si>
  <si>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</si>
  <si>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</si>
  <si>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</si>
  <si>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</si>
  <si>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</si>
  <si>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</si>
  <si>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</si>
  <si>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</si>
  <si>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</si>
  <si>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</si>
  <si>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</si>
  <si>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</si>
  <si>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</si>
  <si>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</si>
  <si>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</si>
  <si>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</si>
  <si>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</si>
  <si>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</si>
  <si>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</si>
  <si>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</si>
  <si>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</si>
  <si>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</si>
  <si>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</si>
  <si>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</si>
  <si>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</si>
  <si>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</si>
  <si>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</si>
  <si>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</si>
  <si>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</si>
  <si>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</si>
  <si>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</si>
  <si>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</si>
  <si>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</si>
  <si>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</si>
  <si>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</si>
  <si>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</si>
  <si>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</si>
  <si>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</si>
  <si>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</si>
  <si>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</si>
  <si>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</si>
  <si>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</si>
  <si>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</si>
  <si>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</si>
  <si>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</si>
  <si>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</si>
  <si>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</si>
  <si>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</si>
  <si>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</si>
  <si>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</si>
  <si>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</si>
  <si>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</si>
  <si>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</si>
  <si>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</si>
  <si>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</si>
  <si>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</si>
  <si>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</si>
  <si>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</si>
  <si>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</si>
  <si>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</si>
  <si>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</si>
  <si>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</si>
  <si>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</si>
  <si>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</si>
  <si>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</si>
  <si>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</si>
  <si>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</si>
  <si>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</si>
  <si>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</si>
  <si>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</si>
  <si>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</si>
  <si>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</si>
  <si>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</si>
  <si>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</si>
  <si>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</si>
  <si>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</si>
  <si>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</si>
  <si>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</si>
  <si>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</si>
  <si>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</si>
  <si>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</si>
  <si>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</si>
  <si>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</si>
  <si>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</si>
  <si>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</si>
  <si>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京田辺市</t>
  </si>
  <si>
    <t>法適用</t>
  </si>
  <si>
    <t>水道事業</t>
  </si>
  <si>
    <t>末端給水事業</t>
  </si>
  <si>
    <t>A4</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</si>
  <si>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</si>
  <si>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</si>
  <si>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</si>
  <si>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</si>
  <si>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</si>
  <si>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</si>
  <si>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</si>
  <si>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</si>
  <si>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</si>
  <si>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</si>
  <si>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</si>
  <si>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《健全性》
　経常費用が経常収益でどの程度賄えているかを示す経常収支比率（①）は、営業収支の赤字分を基金からの補填により収支均衡を図っていることから100%に近い状況です。営業収益に対して累積欠損金の状況を示す累積欠損金比率（②）は、累積欠損金が発生していないため、０％となっています。
　短期的な支払い能力を示す流動比率（③）については、十分な流動資産を有していることから、支払い能力は確保されている状況となっています。
　企業債が経営に与える影響を示す企業債残高対給水収益比率（④）については、基金の活用により近年企業債を借入れていないため、比率は非常に低い状況にあります。
《効率性》
　水道を供給する費用がどの程度水道料金で賄えているかを示す料金回収率（⑤）については、供給単価が給水原価より安価で100%を切っており、水道料金だけでは水道を供給する費用を賄い切れていない状況になっています。
　また水道１㎥当たりの給水原価（⑥）は、職員給与費の増加により給水原価が前年度と比べて増加しました。
施設の配水能力に対する実際の量との割合を示す施設利用率（⑦）については、ほぼ横ばいです。
　また、給水水量全体のうち、給水収益につながっている水量の割合を示す有収率（⑧）は、計画的な管路の更新をしているため、大規模漏水などによる無効水量が少なく、全国平均や類似団体平均以上の効率的運用が行えています。</t>
    <phoneticPr fontId="4"/>
  </si>
  <si>
    <t>　経営の健全性については、自己資本構成比率も90％以上と高く、健全な財務状況にありますが、経営の効率性については、料金回収率が80％台を割っており、水道料金収入では必要な経費を賄えず、分担金を原資とする基金の取崩しで対応している状況です。
　また、今後は施設や管路の老朽化が進んできますが、老朽管の更新や管路の重要度に応じて優先順位を定めた京田辺市上下水道耐震化計画に基づき、損益勘定留保資金（施設や管路を更新するための資金等）を一定保ちながら更新を行ってまいります。</t>
    <phoneticPr fontId="4"/>
  </si>
  <si>
    <r>
      <t>　有形固定資産減価償却率（①）は全国平均、類似団体平均と同程度になっています。 管路の老朽化度合いを示す管路経年化率（②）は、過去の開発等による経年管路延長が増加しています。
　管路の更新ペースを示す管路の更新率（③）は、年度によってばらつきがありますが、令和6年度は、主に水管橋改修工事を実施したため更新延長が</t>
    </r>
    <r>
      <rPr>
        <sz val="11"/>
        <rFont val="ＭＳ ゴシック"/>
        <family val="3"/>
        <charset val="128"/>
      </rPr>
      <t>増加せず</t>
    </r>
    <r>
      <rPr>
        <sz val="11"/>
        <color theme="1"/>
        <rFont val="ＭＳ ゴシック"/>
        <family val="3"/>
        <charset val="128"/>
      </rPr>
      <t>全国平均や類似団体平均より低い状況にあります。</t>
    </r>
    <rPh sb="156" eb="158">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</si>
</sst>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1.19</c:v>
                </c:pt>
                <c:pt idx="1">
                  <c:v>0.57999999999999996</c:v>
                </c:pt>
                <c:pt idx="2">
                  <c:v>0.44</c:v>
                </c:pt>
                <c:pt idx="3" formatCode="#,##0.00;&quot;△&quot;#,##0.00">
                  <c:v>0</c:v>
                </c:pt>
                <c:pt idx="4">
                  <c:v>0.09</c:v>
                </c:pt>
              </c:numCache>
            </c:numRef>
          </c:val>
          <c:extLst>
            <c:ext xmlns:c16="http://schemas.microsoft.com/office/drawing/2014/chart" uri="{C3380CC4-5D6E-409C-BE32-E72D297353CC}">
              <c16:uniqueId val="{00000000-A61F-4EF8-A7CA-10BD52FF93E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A61F-4EF8-A7CA-10BD52FF93E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83.48</c:v>
                </c:pt>
                <c:pt idx="1">
                  <c:v>83.38</c:v>
                </c:pt>
                <c:pt idx="2">
                  <c:v>80.62</c:v>
                </c:pt>
                <c:pt idx="3">
                  <c:v>81.150000000000006</c:v>
                </c:pt>
                <c:pt idx="4">
                  <c:v>79.91</c:v>
                </c:pt>
              </c:numCache>
            </c:numRef>
          </c:val>
          <c:extLst>
            <c:ext xmlns:c16="http://schemas.microsoft.com/office/drawing/2014/chart" uri="{C3380CC4-5D6E-409C-BE32-E72D297353CC}">
              <c16:uniqueId val="{00000000-97AE-4564-8932-7F8B346348D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97AE-4564-8932-7F8B346348D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97.12</c:v>
                </c:pt>
                <c:pt idx="1">
                  <c:v>96.13</c:v>
                </c:pt>
                <c:pt idx="2">
                  <c:v>95.1</c:v>
                </c:pt>
                <c:pt idx="3">
                  <c:v>96.15</c:v>
                </c:pt>
                <c:pt idx="4">
                  <c:v>96.19</c:v>
                </c:pt>
              </c:numCache>
            </c:numRef>
          </c:val>
          <c:extLst>
            <c:ext xmlns:c16="http://schemas.microsoft.com/office/drawing/2014/chart" uri="{C3380CC4-5D6E-409C-BE32-E72D297353CC}">
              <c16:uniqueId val="{00000000-1D89-461E-8F82-2C7D72D886C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1D89-461E-8F82-2C7D72D886C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100.66</c:v>
                </c:pt>
                <c:pt idx="1">
                  <c:v>100.79</c:v>
                </c:pt>
                <c:pt idx="2">
                  <c:v>101.49</c:v>
                </c:pt>
                <c:pt idx="3">
                  <c:v>100.67</c:v>
                </c:pt>
                <c:pt idx="4">
                  <c:v>100.54</c:v>
                </c:pt>
              </c:numCache>
            </c:numRef>
          </c:val>
          <c:extLst>
            <c:ext xmlns:c16="http://schemas.microsoft.com/office/drawing/2014/chart" uri="{C3380CC4-5D6E-409C-BE32-E72D297353CC}">
              <c16:uniqueId val="{00000000-3EBF-4AAD-B440-48594F924BA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3EBF-4AAD-B440-48594F924BA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50.85</c:v>
                </c:pt>
                <c:pt idx="1">
                  <c:v>50.29</c:v>
                </c:pt>
                <c:pt idx="2">
                  <c:v>50.9</c:v>
                </c:pt>
                <c:pt idx="3">
                  <c:v>51.6</c:v>
                </c:pt>
                <c:pt idx="4">
                  <c:v>51.99</c:v>
                </c:pt>
              </c:numCache>
            </c:numRef>
          </c:val>
          <c:extLst>
            <c:ext xmlns:c16="http://schemas.microsoft.com/office/drawing/2014/chart" uri="{C3380CC4-5D6E-409C-BE32-E72D297353CC}">
              <c16:uniqueId val="{00000000-15EE-458D-B3C0-C10EC9A1F9F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15EE-458D-B3C0-C10EC9A1F9F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17.18</c:v>
                </c:pt>
                <c:pt idx="1">
                  <c:v>18.43</c:v>
                </c:pt>
                <c:pt idx="2">
                  <c:v>19.46</c:v>
                </c:pt>
                <c:pt idx="3">
                  <c:v>20.309999999999999</c:v>
                </c:pt>
                <c:pt idx="4">
                  <c:v>21.21</c:v>
                </c:pt>
              </c:numCache>
            </c:numRef>
          </c:val>
          <c:extLst>
            <c:ext xmlns:c16="http://schemas.microsoft.com/office/drawing/2014/chart" uri="{C3380CC4-5D6E-409C-BE32-E72D297353CC}">
              <c16:uniqueId val="{00000000-ABC9-4C2F-9350-85EDC9A66BE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ABC9-4C2F-9350-85EDC9A66BE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63F-46EE-9408-2A90AF1CB4F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263F-46EE-9408-2A90AF1CB4F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1177.77</c:v>
                </c:pt>
                <c:pt idx="1">
                  <c:v>873.87</c:v>
                </c:pt>
                <c:pt idx="2">
                  <c:v>508.15</c:v>
                </c:pt>
                <c:pt idx="3">
                  <c:v>735.29</c:v>
                </c:pt>
                <c:pt idx="4">
                  <c:v>697.42</c:v>
                </c:pt>
              </c:numCache>
            </c:numRef>
          </c:val>
          <c:extLst>
            <c:ext xmlns:c16="http://schemas.microsoft.com/office/drawing/2014/chart" uri="{C3380CC4-5D6E-409C-BE32-E72D297353CC}">
              <c16:uniqueId val="{00000000-B6AF-466C-9B6B-24373B2D636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B6AF-466C-9B6B-24373B2D636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11.25</c:v>
                </c:pt>
                <c:pt idx="1">
                  <c:v>9.57</c:v>
                </c:pt>
                <c:pt idx="2">
                  <c:v>8.33</c:v>
                </c:pt>
                <c:pt idx="3">
                  <c:v>7.02</c:v>
                </c:pt>
                <c:pt idx="4">
                  <c:v>5.7</c:v>
                </c:pt>
              </c:numCache>
            </c:numRef>
          </c:val>
          <c:extLst>
            <c:ext xmlns:c16="http://schemas.microsoft.com/office/drawing/2014/chart" uri="{C3380CC4-5D6E-409C-BE32-E72D297353CC}">
              <c16:uniqueId val="{00000000-E718-42A0-A6C7-7113652BF73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E718-42A0-A6C7-7113652BF73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82.03</c:v>
                </c:pt>
                <c:pt idx="1">
                  <c:v>82.6</c:v>
                </c:pt>
                <c:pt idx="2">
                  <c:v>84.38</c:v>
                </c:pt>
                <c:pt idx="3">
                  <c:v>85.47</c:v>
                </c:pt>
                <c:pt idx="4">
                  <c:v>76.599999999999994</c:v>
                </c:pt>
              </c:numCache>
            </c:numRef>
          </c:val>
          <c:extLst>
            <c:ext xmlns:c16="http://schemas.microsoft.com/office/drawing/2014/chart" uri="{C3380CC4-5D6E-409C-BE32-E72D297353CC}">
              <c16:uniqueId val="{00000000-B32F-4CA2-9C91-F386BA7EA2E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B32F-4CA2-9C91-F386BA7EA2E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158.46</c:v>
                </c:pt>
                <c:pt idx="1">
                  <c:v>166.08</c:v>
                </c:pt>
                <c:pt idx="2">
                  <c:v>162.6</c:v>
                </c:pt>
                <c:pt idx="3">
                  <c:v>161.02000000000001</c:v>
                </c:pt>
                <c:pt idx="4">
                  <c:v>179.91</c:v>
                </c:pt>
              </c:numCache>
            </c:numRef>
          </c:val>
          <c:extLst>
            <c:ext xmlns:c16="http://schemas.microsoft.com/office/drawing/2014/chart" uri="{C3380CC4-5D6E-409C-BE32-E72D297353CC}">
              <c16:uniqueId val="{00000000-51AB-4D0D-A80D-E7E4801055A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51AB-4D0D-A80D-E7E4801055A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D1" zoomScale="85" zoomScaleNormal="85"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京都府　京田辺市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69"/>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81" t="s">
        <v>9</v>
      </c>
      <c r="BM7" s="82"/>
      <c r="BN7" s="82"/>
      <c r="BO7" s="82"/>
      <c r="BP7" s="82"/>
      <c r="BQ7" s="82"/>
      <c r="BR7" s="82"/>
      <c r="BS7" s="82"/>
      <c r="BT7" s="82"/>
      <c r="BU7" s="82"/>
      <c r="BV7" s="82"/>
      <c r="BW7" s="82"/>
      <c r="BX7" s="82"/>
      <c r="BY7" s="83"/>
    </row>
    <row r="8" spans="1:78" ht="18.75" customHeight="1" x14ac:dyDescent="0.15">
      <c r="A8" s="2"/>
      <c r="B8" s="74" t="str">
        <f>データ!$I$6</f>
        <v>法適用</v>
      </c>
      <c r="C8" s="75"/>
      <c r="D8" s="75"/>
      <c r="E8" s="75"/>
      <c r="F8" s="75"/>
      <c r="G8" s="75"/>
      <c r="H8" s="75"/>
      <c r="I8" s="74" t="str">
        <f>データ!$J$6</f>
        <v>水道事業</v>
      </c>
      <c r="J8" s="75"/>
      <c r="K8" s="75"/>
      <c r="L8" s="75"/>
      <c r="M8" s="75"/>
      <c r="N8" s="75"/>
      <c r="O8" s="76"/>
      <c r="P8" s="77" t="str">
        <f>データ!$K$6</f>
        <v>末端給水事業</v>
      </c>
      <c r="Q8" s="77"/>
      <c r="R8" s="77"/>
      <c r="S8" s="77"/>
      <c r="T8" s="77"/>
      <c r="U8" s="77"/>
      <c r="V8" s="77"/>
      <c r="W8" s="77" t="str">
        <f>データ!$L$6</f>
        <v>A4</v>
      </c>
      <c r="X8" s="77"/>
      <c r="Y8" s="77"/>
      <c r="Z8" s="77"/>
      <c r="AA8" s="77"/>
      <c r="AB8" s="77"/>
      <c r="AC8" s="77"/>
      <c r="AD8" s="77" t="str">
        <f>データ!$M$6</f>
        <v>自治体職員</v>
      </c>
      <c r="AE8" s="77"/>
      <c r="AF8" s="77"/>
      <c r="AG8" s="77"/>
      <c r="AH8" s="77"/>
      <c r="AI8" s="77"/>
      <c r="AJ8" s="77"/>
      <c r="AK8" s="2"/>
      <c r="AL8" s="68">
        <f>データ!$R$6</f>
        <v>72011</v>
      </c>
      <c r="AM8" s="68"/>
      <c r="AN8" s="68"/>
      <c r="AO8" s="68"/>
      <c r="AP8" s="68"/>
      <c r="AQ8" s="68"/>
      <c r="AR8" s="68"/>
      <c r="AS8" s="68"/>
      <c r="AT8" s="36">
        <f>データ!$S$6</f>
        <v>42.92</v>
      </c>
      <c r="AU8" s="37"/>
      <c r="AV8" s="37"/>
      <c r="AW8" s="37"/>
      <c r="AX8" s="37"/>
      <c r="AY8" s="37"/>
      <c r="AZ8" s="37"/>
      <c r="BA8" s="37"/>
      <c r="BB8" s="57">
        <f>データ!$T$6</f>
        <v>1677.8</v>
      </c>
      <c r="BC8" s="57"/>
      <c r="BD8" s="57"/>
      <c r="BE8" s="57"/>
      <c r="BF8" s="57"/>
      <c r="BG8" s="57"/>
      <c r="BH8" s="57"/>
      <c r="BI8" s="57"/>
      <c r="BJ8" s="3"/>
      <c r="BK8" s="3"/>
      <c r="BL8" s="70" t="s">
        <v>10</v>
      </c>
      <c r="BM8" s="71"/>
      <c r="BN8" s="72" t="s">
        <v>11</v>
      </c>
      <c r="BO8" s="72"/>
      <c r="BP8" s="72"/>
      <c r="BQ8" s="72"/>
      <c r="BR8" s="72"/>
      <c r="BS8" s="72"/>
      <c r="BT8" s="72"/>
      <c r="BU8" s="72"/>
      <c r="BV8" s="72"/>
      <c r="BW8" s="72"/>
      <c r="BX8" s="72"/>
      <c r="BY8" s="73"/>
    </row>
    <row r="9" spans="1:78" ht="18.75" customHeight="1" x14ac:dyDescent="0.15">
      <c r="A9" s="2"/>
      <c r="B9" s="47" t="s">
        <v>12</v>
      </c>
      <c r="C9" s="48"/>
      <c r="D9" s="48"/>
      <c r="E9" s="48"/>
      <c r="F9" s="48"/>
      <c r="G9" s="48"/>
      <c r="H9" s="48"/>
      <c r="I9" s="47" t="s">
        <v>13</v>
      </c>
      <c r="J9" s="48"/>
      <c r="K9" s="48"/>
      <c r="L9" s="48"/>
      <c r="M9" s="48"/>
      <c r="N9" s="48"/>
      <c r="O9" s="69"/>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15">
      <c r="A10" s="2"/>
      <c r="B10" s="36" t="str">
        <f>データ!$N$6</f>
        <v>-</v>
      </c>
      <c r="C10" s="37"/>
      <c r="D10" s="37"/>
      <c r="E10" s="37"/>
      <c r="F10" s="37"/>
      <c r="G10" s="37"/>
      <c r="H10" s="37"/>
      <c r="I10" s="36">
        <f>データ!$O$6</f>
        <v>94.85</v>
      </c>
      <c r="J10" s="37"/>
      <c r="K10" s="37"/>
      <c r="L10" s="37"/>
      <c r="M10" s="37"/>
      <c r="N10" s="37"/>
      <c r="O10" s="67"/>
      <c r="P10" s="57">
        <f>データ!$P$6</f>
        <v>99.57</v>
      </c>
      <c r="Q10" s="57"/>
      <c r="R10" s="57"/>
      <c r="S10" s="57"/>
      <c r="T10" s="57"/>
      <c r="U10" s="57"/>
      <c r="V10" s="57"/>
      <c r="W10" s="68">
        <f>データ!$Q$6</f>
        <v>2293</v>
      </c>
      <c r="X10" s="68"/>
      <c r="Y10" s="68"/>
      <c r="Z10" s="68"/>
      <c r="AA10" s="68"/>
      <c r="AB10" s="68"/>
      <c r="AC10" s="68"/>
      <c r="AD10" s="2"/>
      <c r="AE10" s="2"/>
      <c r="AF10" s="2"/>
      <c r="AG10" s="2"/>
      <c r="AH10" s="2"/>
      <c r="AI10" s="2"/>
      <c r="AJ10" s="2"/>
      <c r="AK10" s="2"/>
      <c r="AL10" s="68">
        <f>データ!$U$6</f>
        <v>71402</v>
      </c>
      <c r="AM10" s="68"/>
      <c r="AN10" s="68"/>
      <c r="AO10" s="68"/>
      <c r="AP10" s="68"/>
      <c r="AQ10" s="68"/>
      <c r="AR10" s="68"/>
      <c r="AS10" s="68"/>
      <c r="AT10" s="36">
        <f>データ!$V$6</f>
        <v>16</v>
      </c>
      <c r="AU10" s="37"/>
      <c r="AV10" s="37"/>
      <c r="AW10" s="37"/>
      <c r="AX10" s="37"/>
      <c r="AY10" s="37"/>
      <c r="AZ10" s="37"/>
      <c r="BA10" s="37"/>
      <c r="BB10" s="57">
        <f>データ!$W$6</f>
        <v>4462.63</v>
      </c>
      <c r="BC10" s="57"/>
      <c r="BD10" s="57"/>
      <c r="BE10" s="57"/>
      <c r="BF10" s="57"/>
      <c r="BG10" s="57"/>
      <c r="BH10" s="57"/>
      <c r="BI10" s="57"/>
      <c r="BJ10" s="2"/>
      <c r="BK10" s="2"/>
      <c r="BL10" s="58" t="s">
        <v>21</v>
      </c>
      <c r="BM10" s="59"/>
      <c r="BN10" s="60" t="s">
        <v>22</v>
      </c>
      <c r="BO10" s="60"/>
      <c r="BP10" s="60"/>
      <c r="BQ10" s="60"/>
      <c r="BR10" s="60"/>
      <c r="BS10" s="60"/>
      <c r="BT10" s="60"/>
      <c r="BU10" s="60"/>
      <c r="BV10" s="60"/>
      <c r="BW10" s="60"/>
      <c r="BX10" s="60"/>
      <c r="BY10" s="6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15">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109</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1" t="s">
        <v>111</v>
      </c>
      <c r="BM47" s="42"/>
      <c r="BN47" s="42"/>
      <c r="BO47" s="42"/>
      <c r="BP47" s="42"/>
      <c r="BQ47" s="42"/>
      <c r="BR47" s="42"/>
      <c r="BS47" s="42"/>
      <c r="BT47" s="42"/>
      <c r="BU47" s="42"/>
      <c r="BV47" s="42"/>
      <c r="BW47" s="42"/>
      <c r="BX47" s="42"/>
      <c r="BY47" s="42"/>
      <c r="BZ47" s="4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1"/>
      <c r="BM48" s="42"/>
      <c r="BN48" s="42"/>
      <c r="BO48" s="42"/>
      <c r="BP48" s="42"/>
      <c r="BQ48" s="42"/>
      <c r="BR48" s="42"/>
      <c r="BS48" s="42"/>
      <c r="BT48" s="42"/>
      <c r="BU48" s="42"/>
      <c r="BV48" s="42"/>
      <c r="BW48" s="42"/>
      <c r="BX48" s="42"/>
      <c r="BY48" s="42"/>
      <c r="BZ48" s="4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1"/>
      <c r="BM49" s="42"/>
      <c r="BN49" s="42"/>
      <c r="BO49" s="42"/>
      <c r="BP49" s="42"/>
      <c r="BQ49" s="42"/>
      <c r="BR49" s="42"/>
      <c r="BS49" s="42"/>
      <c r="BT49" s="42"/>
      <c r="BU49" s="42"/>
      <c r="BV49" s="42"/>
      <c r="BW49" s="42"/>
      <c r="BX49" s="42"/>
      <c r="BY49" s="42"/>
      <c r="BZ49" s="4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1"/>
      <c r="BM50" s="42"/>
      <c r="BN50" s="42"/>
      <c r="BO50" s="42"/>
      <c r="BP50" s="42"/>
      <c r="BQ50" s="42"/>
      <c r="BR50" s="42"/>
      <c r="BS50" s="42"/>
      <c r="BT50" s="42"/>
      <c r="BU50" s="42"/>
      <c r="BV50" s="42"/>
      <c r="BW50" s="42"/>
      <c r="BX50" s="42"/>
      <c r="BY50" s="42"/>
      <c r="BZ50" s="4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1"/>
      <c r="BM51" s="42"/>
      <c r="BN51" s="42"/>
      <c r="BO51" s="42"/>
      <c r="BP51" s="42"/>
      <c r="BQ51" s="42"/>
      <c r="BR51" s="42"/>
      <c r="BS51" s="42"/>
      <c r="BT51" s="42"/>
      <c r="BU51" s="42"/>
      <c r="BV51" s="42"/>
      <c r="BW51" s="42"/>
      <c r="BX51" s="42"/>
      <c r="BY51" s="42"/>
      <c r="BZ51" s="4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1"/>
      <c r="BM52" s="42"/>
      <c r="BN52" s="42"/>
      <c r="BO52" s="42"/>
      <c r="BP52" s="42"/>
      <c r="BQ52" s="42"/>
      <c r="BR52" s="42"/>
      <c r="BS52" s="42"/>
      <c r="BT52" s="42"/>
      <c r="BU52" s="42"/>
      <c r="BV52" s="42"/>
      <c r="BW52" s="42"/>
      <c r="BX52" s="42"/>
      <c r="BY52" s="42"/>
      <c r="BZ52" s="4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1"/>
      <c r="BM53" s="42"/>
      <c r="BN53" s="42"/>
      <c r="BO53" s="42"/>
      <c r="BP53" s="42"/>
      <c r="BQ53" s="42"/>
      <c r="BR53" s="42"/>
      <c r="BS53" s="42"/>
      <c r="BT53" s="42"/>
      <c r="BU53" s="42"/>
      <c r="BV53" s="42"/>
      <c r="BW53" s="42"/>
      <c r="BX53" s="42"/>
      <c r="BY53" s="42"/>
      <c r="BZ53" s="4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1"/>
      <c r="BM54" s="42"/>
      <c r="BN54" s="42"/>
      <c r="BO54" s="42"/>
      <c r="BP54" s="42"/>
      <c r="BQ54" s="42"/>
      <c r="BR54" s="42"/>
      <c r="BS54" s="42"/>
      <c r="BT54" s="42"/>
      <c r="BU54" s="42"/>
      <c r="BV54" s="42"/>
      <c r="BW54" s="42"/>
      <c r="BX54" s="42"/>
      <c r="BY54" s="42"/>
      <c r="BZ54" s="4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1"/>
      <c r="BM55" s="42"/>
      <c r="BN55" s="42"/>
      <c r="BO55" s="42"/>
      <c r="BP55" s="42"/>
      <c r="BQ55" s="42"/>
      <c r="BR55" s="42"/>
      <c r="BS55" s="42"/>
      <c r="BT55" s="42"/>
      <c r="BU55" s="42"/>
      <c r="BV55" s="42"/>
      <c r="BW55" s="42"/>
      <c r="BX55" s="42"/>
      <c r="BY55" s="42"/>
      <c r="BZ55" s="4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1"/>
      <c r="BM56" s="42"/>
      <c r="BN56" s="42"/>
      <c r="BO56" s="42"/>
      <c r="BP56" s="42"/>
      <c r="BQ56" s="42"/>
      <c r="BR56" s="42"/>
      <c r="BS56" s="42"/>
      <c r="BT56" s="42"/>
      <c r="BU56" s="42"/>
      <c r="BV56" s="42"/>
      <c r="BW56" s="42"/>
      <c r="BX56" s="42"/>
      <c r="BY56" s="42"/>
      <c r="BZ56" s="4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1"/>
      <c r="BM57" s="42"/>
      <c r="BN57" s="42"/>
      <c r="BO57" s="42"/>
      <c r="BP57" s="42"/>
      <c r="BQ57" s="42"/>
      <c r="BR57" s="42"/>
      <c r="BS57" s="42"/>
      <c r="BT57" s="42"/>
      <c r="BU57" s="42"/>
      <c r="BV57" s="42"/>
      <c r="BW57" s="42"/>
      <c r="BX57" s="42"/>
      <c r="BY57" s="42"/>
      <c r="BZ57" s="4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1"/>
      <c r="BM58" s="42"/>
      <c r="BN58" s="42"/>
      <c r="BO58" s="42"/>
      <c r="BP58" s="42"/>
      <c r="BQ58" s="42"/>
      <c r="BR58" s="42"/>
      <c r="BS58" s="42"/>
      <c r="BT58" s="42"/>
      <c r="BU58" s="42"/>
      <c r="BV58" s="42"/>
      <c r="BW58" s="42"/>
      <c r="BX58" s="42"/>
      <c r="BY58" s="42"/>
      <c r="BZ58" s="4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1"/>
      <c r="BM59" s="42"/>
      <c r="BN59" s="42"/>
      <c r="BO59" s="42"/>
      <c r="BP59" s="42"/>
      <c r="BQ59" s="42"/>
      <c r="BR59" s="42"/>
      <c r="BS59" s="42"/>
      <c r="BT59" s="42"/>
      <c r="BU59" s="42"/>
      <c r="BV59" s="42"/>
      <c r="BW59" s="42"/>
      <c r="BX59" s="42"/>
      <c r="BY59" s="42"/>
      <c r="BZ59" s="43"/>
    </row>
    <row r="60" spans="1:78" ht="13.5" customHeight="1" x14ac:dyDescent="0.15">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41"/>
      <c r="BM60" s="42"/>
      <c r="BN60" s="42"/>
      <c r="BO60" s="42"/>
      <c r="BP60" s="42"/>
      <c r="BQ60" s="42"/>
      <c r="BR60" s="42"/>
      <c r="BS60" s="42"/>
      <c r="BT60" s="42"/>
      <c r="BU60" s="42"/>
      <c r="BV60" s="42"/>
      <c r="BW60" s="42"/>
      <c r="BX60" s="42"/>
      <c r="BY60" s="42"/>
      <c r="BZ60" s="43"/>
    </row>
    <row r="61" spans="1:78" ht="13.5" customHeight="1" x14ac:dyDescent="0.15">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41"/>
      <c r="BM61" s="42"/>
      <c r="BN61" s="42"/>
      <c r="BO61" s="42"/>
      <c r="BP61" s="42"/>
      <c r="BQ61" s="42"/>
      <c r="BR61" s="42"/>
      <c r="BS61" s="42"/>
      <c r="BT61" s="42"/>
      <c r="BU61" s="42"/>
      <c r="BV61" s="42"/>
      <c r="BW61" s="42"/>
      <c r="BX61" s="42"/>
      <c r="BY61" s="42"/>
      <c r="BZ61" s="4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1"/>
      <c r="BM62" s="42"/>
      <c r="BN62" s="42"/>
      <c r="BO62" s="42"/>
      <c r="BP62" s="42"/>
      <c r="BQ62" s="42"/>
      <c r="BR62" s="42"/>
      <c r="BS62" s="42"/>
      <c r="BT62" s="42"/>
      <c r="BU62" s="42"/>
      <c r="BV62" s="42"/>
      <c r="BW62" s="42"/>
      <c r="BX62" s="42"/>
      <c r="BY62" s="42"/>
      <c r="BZ62" s="4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1" t="s">
        <v>110</v>
      </c>
      <c r="BM66" s="42"/>
      <c r="BN66" s="42"/>
      <c r="BO66" s="42"/>
      <c r="BP66" s="42"/>
      <c r="BQ66" s="42"/>
      <c r="BR66" s="42"/>
      <c r="BS66" s="42"/>
      <c r="BT66" s="42"/>
      <c r="BU66" s="42"/>
      <c r="BV66" s="42"/>
      <c r="BW66" s="42"/>
      <c r="BX66" s="42"/>
      <c r="BY66" s="42"/>
      <c r="BZ66" s="4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1"/>
      <c r="BM67" s="42"/>
      <c r="BN67" s="42"/>
      <c r="BO67" s="42"/>
      <c r="BP67" s="42"/>
      <c r="BQ67" s="42"/>
      <c r="BR67" s="42"/>
      <c r="BS67" s="42"/>
      <c r="BT67" s="42"/>
      <c r="BU67" s="42"/>
      <c r="BV67" s="42"/>
      <c r="BW67" s="42"/>
      <c r="BX67" s="42"/>
      <c r="BY67" s="42"/>
      <c r="BZ67" s="4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1"/>
      <c r="BM68" s="42"/>
      <c r="BN68" s="42"/>
      <c r="BO68" s="42"/>
      <c r="BP68" s="42"/>
      <c r="BQ68" s="42"/>
      <c r="BR68" s="42"/>
      <c r="BS68" s="42"/>
      <c r="BT68" s="42"/>
      <c r="BU68" s="42"/>
      <c r="BV68" s="42"/>
      <c r="BW68" s="42"/>
      <c r="BX68" s="42"/>
      <c r="BY68" s="42"/>
      <c r="BZ68" s="4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1"/>
      <c r="BM69" s="42"/>
      <c r="BN69" s="42"/>
      <c r="BO69" s="42"/>
      <c r="BP69" s="42"/>
      <c r="BQ69" s="42"/>
      <c r="BR69" s="42"/>
      <c r="BS69" s="42"/>
      <c r="BT69" s="42"/>
      <c r="BU69" s="42"/>
      <c r="BV69" s="42"/>
      <c r="BW69" s="42"/>
      <c r="BX69" s="42"/>
      <c r="BY69" s="42"/>
      <c r="BZ69" s="4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1"/>
      <c r="BM70" s="42"/>
      <c r="BN70" s="42"/>
      <c r="BO70" s="42"/>
      <c r="BP70" s="42"/>
      <c r="BQ70" s="42"/>
      <c r="BR70" s="42"/>
      <c r="BS70" s="42"/>
      <c r="BT70" s="42"/>
      <c r="BU70" s="42"/>
      <c r="BV70" s="42"/>
      <c r="BW70" s="42"/>
      <c r="BX70" s="42"/>
      <c r="BY70" s="42"/>
      <c r="BZ70" s="4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1"/>
      <c r="BM71" s="42"/>
      <c r="BN71" s="42"/>
      <c r="BO71" s="42"/>
      <c r="BP71" s="42"/>
      <c r="BQ71" s="42"/>
      <c r="BR71" s="42"/>
      <c r="BS71" s="42"/>
      <c r="BT71" s="42"/>
      <c r="BU71" s="42"/>
      <c r="BV71" s="42"/>
      <c r="BW71" s="42"/>
      <c r="BX71" s="42"/>
      <c r="BY71" s="42"/>
      <c r="BZ71" s="4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1"/>
      <c r="BM72" s="42"/>
      <c r="BN72" s="42"/>
      <c r="BO72" s="42"/>
      <c r="BP72" s="42"/>
      <c r="BQ72" s="42"/>
      <c r="BR72" s="42"/>
      <c r="BS72" s="42"/>
      <c r="BT72" s="42"/>
      <c r="BU72" s="42"/>
      <c r="BV72" s="42"/>
      <c r="BW72" s="42"/>
      <c r="BX72" s="42"/>
      <c r="BY72" s="42"/>
      <c r="BZ72" s="4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1"/>
      <c r="BM73" s="42"/>
      <c r="BN73" s="42"/>
      <c r="BO73" s="42"/>
      <c r="BP73" s="42"/>
      <c r="BQ73" s="42"/>
      <c r="BR73" s="42"/>
      <c r="BS73" s="42"/>
      <c r="BT73" s="42"/>
      <c r="BU73" s="42"/>
      <c r="BV73" s="42"/>
      <c r="BW73" s="42"/>
      <c r="BX73" s="42"/>
      <c r="BY73" s="42"/>
      <c r="BZ73" s="4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1"/>
      <c r="BM74" s="42"/>
      <c r="BN74" s="42"/>
      <c r="BO74" s="42"/>
      <c r="BP74" s="42"/>
      <c r="BQ74" s="42"/>
      <c r="BR74" s="42"/>
      <c r="BS74" s="42"/>
      <c r="BT74" s="42"/>
      <c r="BU74" s="42"/>
      <c r="BV74" s="42"/>
      <c r="BW74" s="42"/>
      <c r="BX74" s="42"/>
      <c r="BY74" s="42"/>
      <c r="BZ74" s="4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1"/>
      <c r="BM75" s="42"/>
      <c r="BN75" s="42"/>
      <c r="BO75" s="42"/>
      <c r="BP75" s="42"/>
      <c r="BQ75" s="42"/>
      <c r="BR75" s="42"/>
      <c r="BS75" s="42"/>
      <c r="BT75" s="42"/>
      <c r="BU75" s="42"/>
      <c r="BV75" s="42"/>
      <c r="BW75" s="42"/>
      <c r="BX75" s="42"/>
      <c r="BY75" s="42"/>
      <c r="BZ75" s="4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1"/>
      <c r="BM76" s="42"/>
      <c r="BN76" s="42"/>
      <c r="BO76" s="42"/>
      <c r="BP76" s="42"/>
      <c r="BQ76" s="42"/>
      <c r="BR76" s="42"/>
      <c r="BS76" s="42"/>
      <c r="BT76" s="42"/>
      <c r="BU76" s="42"/>
      <c r="BV76" s="42"/>
      <c r="BW76" s="42"/>
      <c r="BX76" s="42"/>
      <c r="BY76" s="42"/>
      <c r="BZ76" s="4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1"/>
      <c r="BM77" s="42"/>
      <c r="BN77" s="42"/>
      <c r="BO77" s="42"/>
      <c r="BP77" s="42"/>
      <c r="BQ77" s="42"/>
      <c r="BR77" s="42"/>
      <c r="BS77" s="42"/>
      <c r="BT77" s="42"/>
      <c r="BU77" s="42"/>
      <c r="BV77" s="42"/>
      <c r="BW77" s="42"/>
      <c r="BX77" s="42"/>
      <c r="BY77" s="42"/>
      <c r="BZ77" s="4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1"/>
      <c r="BM78" s="42"/>
      <c r="BN78" s="42"/>
      <c r="BO78" s="42"/>
      <c r="BP78" s="42"/>
      <c r="BQ78" s="42"/>
      <c r="BR78" s="42"/>
      <c r="BS78" s="42"/>
      <c r="BT78" s="42"/>
      <c r="BU78" s="42"/>
      <c r="BV78" s="42"/>
      <c r="BW78" s="42"/>
      <c r="BX78" s="42"/>
      <c r="BY78" s="42"/>
      <c r="BZ78" s="4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1"/>
      <c r="BM79" s="42"/>
      <c r="BN79" s="42"/>
      <c r="BO79" s="42"/>
      <c r="BP79" s="42"/>
      <c r="BQ79" s="42"/>
      <c r="BR79" s="42"/>
      <c r="BS79" s="42"/>
      <c r="BT79" s="42"/>
      <c r="BU79" s="42"/>
      <c r="BV79" s="42"/>
      <c r="BW79" s="42"/>
      <c r="BX79" s="42"/>
      <c r="BY79" s="42"/>
      <c r="BZ79" s="4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1"/>
      <c r="BM80" s="42"/>
      <c r="BN80" s="42"/>
      <c r="BO80" s="42"/>
      <c r="BP80" s="42"/>
      <c r="BQ80" s="42"/>
      <c r="BR80" s="42"/>
      <c r="BS80" s="42"/>
      <c r="BT80" s="42"/>
      <c r="BU80" s="42"/>
      <c r="BV80" s="42"/>
      <c r="BW80" s="42"/>
      <c r="BX80" s="42"/>
      <c r="BY80" s="42"/>
      <c r="BZ80" s="4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1"/>
      <c r="BM81" s="42"/>
      <c r="BN81" s="42"/>
      <c r="BO81" s="42"/>
      <c r="BP81" s="42"/>
      <c r="BQ81" s="42"/>
      <c r="BR81" s="42"/>
      <c r="BS81" s="42"/>
      <c r="BT81" s="42"/>
      <c r="BU81" s="42"/>
      <c r="BV81" s="42"/>
      <c r="BW81" s="42"/>
      <c r="BX81" s="42"/>
      <c r="BY81" s="42"/>
      <c r="BZ81" s="4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5"/>
      <c r="BN82" s="55"/>
      <c r="BO82" s="55"/>
      <c r="BP82" s="55"/>
      <c r="BQ82" s="55"/>
      <c r="BR82" s="55"/>
      <c r="BS82" s="55"/>
      <c r="BT82" s="55"/>
      <c r="BU82" s="55"/>
      <c r="BV82" s="55"/>
      <c r="BW82" s="55"/>
      <c r="BX82" s="55"/>
      <c r="BY82" s="55"/>
      <c r="BZ82" s="56"/>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LKYaCHchDIrNeU4aMwZs4c4H4AgEnrzLcNcCasy7yOllX749hEHiDO6lywqTCZyRUkhA5aNkp8IeKiRYg6oA1w==" saltValue="aYVEJIBDOWpx+u2DYEaS/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262111</v>
      </c>
      <c r="D6" s="20">
        <f t="shared" si="3"/>
        <v>46</v>
      </c>
      <c r="E6" s="20">
        <f t="shared" si="3"/>
        <v>1</v>
      </c>
      <c r="F6" s="20">
        <f t="shared" si="3"/>
        <v>0</v>
      </c>
      <c r="G6" s="20">
        <f t="shared" si="3"/>
        <v>1</v>
      </c>
      <c r="H6" s="20" t="str">
        <f t="shared" si="3"/>
        <v>京都府　京田辺市</v>
      </c>
      <c r="I6" s="20" t="str">
        <f t="shared" si="3"/>
        <v>法適用</v>
      </c>
      <c r="J6" s="20" t="str">
        <f t="shared" si="3"/>
        <v>水道事業</v>
      </c>
      <c r="K6" s="20" t="str">
        <f t="shared" si="3"/>
        <v>末端給水事業</v>
      </c>
      <c r="L6" s="20" t="str">
        <f t="shared" si="3"/>
        <v>A4</v>
      </c>
      <c r="M6" s="20" t="str">
        <f t="shared" si="3"/>
        <v>自治体職員</v>
      </c>
      <c r="N6" s="21" t="str">
        <f t="shared" si="3"/>
        <v>-</v>
      </c>
      <c r="O6" s="21">
        <f t="shared" si="3"/>
        <v>94.85</v>
      </c>
      <c r="P6" s="21">
        <f t="shared" si="3"/>
        <v>99.57</v>
      </c>
      <c r="Q6" s="21">
        <f t="shared" si="3"/>
        <v>2293</v>
      </c>
      <c r="R6" s="21">
        <f t="shared" si="3"/>
        <v>72011</v>
      </c>
      <c r="S6" s="21">
        <f t="shared" si="3"/>
        <v>42.92</v>
      </c>
      <c r="T6" s="21">
        <f t="shared" si="3"/>
        <v>1677.8</v>
      </c>
      <c r="U6" s="21">
        <f t="shared" si="3"/>
        <v>71402</v>
      </c>
      <c r="V6" s="21">
        <f t="shared" si="3"/>
        <v>16</v>
      </c>
      <c r="W6" s="21">
        <f t="shared" si="3"/>
        <v>4462.63</v>
      </c>
      <c r="X6" s="22">
        <f>IF(X7="",NA(),X7)</f>
        <v>100.66</v>
      </c>
      <c r="Y6" s="22">
        <f t="shared" ref="Y6:AG6" si="4">IF(Y7="",NA(),Y7)</f>
        <v>100.79</v>
      </c>
      <c r="Z6" s="22">
        <f t="shared" si="4"/>
        <v>101.49</v>
      </c>
      <c r="AA6" s="22">
        <f t="shared" si="4"/>
        <v>100.67</v>
      </c>
      <c r="AB6" s="22">
        <f t="shared" si="4"/>
        <v>100.54</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1177.77</v>
      </c>
      <c r="AU6" s="22">
        <f t="shared" ref="AU6:BC6" si="6">IF(AU7="",NA(),AU7)</f>
        <v>873.87</v>
      </c>
      <c r="AV6" s="22">
        <f t="shared" si="6"/>
        <v>508.15</v>
      </c>
      <c r="AW6" s="22">
        <f t="shared" si="6"/>
        <v>735.29</v>
      </c>
      <c r="AX6" s="22">
        <f t="shared" si="6"/>
        <v>697.42</v>
      </c>
      <c r="AY6" s="22">
        <f t="shared" si="6"/>
        <v>350.79</v>
      </c>
      <c r="AZ6" s="22">
        <f t="shared" si="6"/>
        <v>354.57</v>
      </c>
      <c r="BA6" s="22">
        <f t="shared" si="6"/>
        <v>357.74</v>
      </c>
      <c r="BB6" s="22">
        <f t="shared" si="6"/>
        <v>344.88</v>
      </c>
      <c r="BC6" s="22">
        <f t="shared" si="6"/>
        <v>326.02</v>
      </c>
      <c r="BD6" s="21" t="str">
        <f>IF(BD7="","",IF(BD7="-","【-】","【"&amp;SUBSTITUTE(TEXT(BD7,"#,##0.00"),"-","△")&amp;"】"))</f>
        <v>【239.69】</v>
      </c>
      <c r="BE6" s="22">
        <f>IF(BE7="",NA(),BE7)</f>
        <v>11.25</v>
      </c>
      <c r="BF6" s="22">
        <f t="shared" ref="BF6:BN6" si="7">IF(BF7="",NA(),BF7)</f>
        <v>9.57</v>
      </c>
      <c r="BG6" s="22">
        <f t="shared" si="7"/>
        <v>8.33</v>
      </c>
      <c r="BH6" s="22">
        <f t="shared" si="7"/>
        <v>7.02</v>
      </c>
      <c r="BI6" s="22">
        <f t="shared" si="7"/>
        <v>5.7</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82.03</v>
      </c>
      <c r="BQ6" s="22">
        <f t="shared" ref="BQ6:BY6" si="8">IF(BQ7="",NA(),BQ7)</f>
        <v>82.6</v>
      </c>
      <c r="BR6" s="22">
        <f t="shared" si="8"/>
        <v>84.38</v>
      </c>
      <c r="BS6" s="22">
        <f t="shared" si="8"/>
        <v>85.47</v>
      </c>
      <c r="BT6" s="22">
        <f t="shared" si="8"/>
        <v>76.599999999999994</v>
      </c>
      <c r="BU6" s="22">
        <f t="shared" si="8"/>
        <v>100.85</v>
      </c>
      <c r="BV6" s="22">
        <f t="shared" si="8"/>
        <v>103.79</v>
      </c>
      <c r="BW6" s="22">
        <f t="shared" si="8"/>
        <v>98.3</v>
      </c>
      <c r="BX6" s="22">
        <f t="shared" si="8"/>
        <v>98.89</v>
      </c>
      <c r="BY6" s="22">
        <f t="shared" si="8"/>
        <v>99.25</v>
      </c>
      <c r="BZ6" s="21" t="str">
        <f>IF(BZ7="","",IF(BZ7="-","【-】","【"&amp;SUBSTITUTE(TEXT(BZ7,"#,##0.00"),"-","△")&amp;"】"))</f>
        <v>【97.59】</v>
      </c>
      <c r="CA6" s="22">
        <f>IF(CA7="",NA(),CA7)</f>
        <v>158.46</v>
      </c>
      <c r="CB6" s="22">
        <f t="shared" ref="CB6:CJ6" si="9">IF(CB7="",NA(),CB7)</f>
        <v>166.08</v>
      </c>
      <c r="CC6" s="22">
        <f t="shared" si="9"/>
        <v>162.6</v>
      </c>
      <c r="CD6" s="22">
        <f t="shared" si="9"/>
        <v>161.02000000000001</v>
      </c>
      <c r="CE6" s="22">
        <f t="shared" si="9"/>
        <v>179.91</v>
      </c>
      <c r="CF6" s="22">
        <f t="shared" si="9"/>
        <v>167.1</v>
      </c>
      <c r="CG6" s="22">
        <f t="shared" si="9"/>
        <v>167.86</v>
      </c>
      <c r="CH6" s="22">
        <f t="shared" si="9"/>
        <v>173.68</v>
      </c>
      <c r="CI6" s="22">
        <f t="shared" si="9"/>
        <v>174.52</v>
      </c>
      <c r="CJ6" s="22">
        <f t="shared" si="9"/>
        <v>178.92</v>
      </c>
      <c r="CK6" s="21" t="str">
        <f>IF(CK7="","",IF(CK7="-","【-】","【"&amp;SUBSTITUTE(TEXT(CK7,"#,##0.00"),"-","△")&amp;"】"))</f>
        <v>【181.66】</v>
      </c>
      <c r="CL6" s="22">
        <f>IF(CL7="",NA(),CL7)</f>
        <v>83.48</v>
      </c>
      <c r="CM6" s="22">
        <f t="shared" ref="CM6:CU6" si="10">IF(CM7="",NA(),CM7)</f>
        <v>83.38</v>
      </c>
      <c r="CN6" s="22">
        <f t="shared" si="10"/>
        <v>80.62</v>
      </c>
      <c r="CO6" s="22">
        <f t="shared" si="10"/>
        <v>81.150000000000006</v>
      </c>
      <c r="CP6" s="22">
        <f t="shared" si="10"/>
        <v>79.91</v>
      </c>
      <c r="CQ6" s="22">
        <f t="shared" si="10"/>
        <v>59.91</v>
      </c>
      <c r="CR6" s="22">
        <f t="shared" si="10"/>
        <v>59.4</v>
      </c>
      <c r="CS6" s="22">
        <f t="shared" si="10"/>
        <v>59.24</v>
      </c>
      <c r="CT6" s="22">
        <f t="shared" si="10"/>
        <v>58.77</v>
      </c>
      <c r="CU6" s="22">
        <f t="shared" si="10"/>
        <v>59.17</v>
      </c>
      <c r="CV6" s="21" t="str">
        <f>IF(CV7="","",IF(CV7="-","【-】","【"&amp;SUBSTITUTE(TEXT(CV7,"#,##0.00"),"-","△")&amp;"】"))</f>
        <v>【60.21】</v>
      </c>
      <c r="CW6" s="22">
        <f>IF(CW7="",NA(),CW7)</f>
        <v>97.12</v>
      </c>
      <c r="CX6" s="22">
        <f t="shared" ref="CX6:DF6" si="11">IF(CX7="",NA(),CX7)</f>
        <v>96.13</v>
      </c>
      <c r="CY6" s="22">
        <f t="shared" si="11"/>
        <v>95.1</v>
      </c>
      <c r="CZ6" s="22">
        <f t="shared" si="11"/>
        <v>96.15</v>
      </c>
      <c r="DA6" s="22">
        <f t="shared" si="11"/>
        <v>96.19</v>
      </c>
      <c r="DB6" s="22">
        <f t="shared" si="11"/>
        <v>87.26</v>
      </c>
      <c r="DC6" s="22">
        <f t="shared" si="11"/>
        <v>87.57</v>
      </c>
      <c r="DD6" s="22">
        <f t="shared" si="11"/>
        <v>87.26</v>
      </c>
      <c r="DE6" s="22">
        <f t="shared" si="11"/>
        <v>86.95</v>
      </c>
      <c r="DF6" s="22">
        <f t="shared" si="11"/>
        <v>86.58</v>
      </c>
      <c r="DG6" s="21" t="str">
        <f>IF(DG7="","",IF(DG7="-","【-】","【"&amp;SUBSTITUTE(TEXT(DG7,"#,##0.00"),"-","△")&amp;"】"))</f>
        <v>【89.21】</v>
      </c>
      <c r="DH6" s="22">
        <f>IF(DH7="",NA(),DH7)</f>
        <v>50.85</v>
      </c>
      <c r="DI6" s="22">
        <f t="shared" ref="DI6:DQ6" si="12">IF(DI7="",NA(),DI7)</f>
        <v>50.29</v>
      </c>
      <c r="DJ6" s="22">
        <f t="shared" si="12"/>
        <v>50.9</v>
      </c>
      <c r="DK6" s="22">
        <f t="shared" si="12"/>
        <v>51.6</v>
      </c>
      <c r="DL6" s="22">
        <f t="shared" si="12"/>
        <v>51.99</v>
      </c>
      <c r="DM6" s="22">
        <f t="shared" si="12"/>
        <v>49.2</v>
      </c>
      <c r="DN6" s="22">
        <f t="shared" si="12"/>
        <v>50.01</v>
      </c>
      <c r="DO6" s="22">
        <f t="shared" si="12"/>
        <v>50.99</v>
      </c>
      <c r="DP6" s="22">
        <f t="shared" si="12"/>
        <v>51.79</v>
      </c>
      <c r="DQ6" s="22">
        <f t="shared" si="12"/>
        <v>52.02</v>
      </c>
      <c r="DR6" s="21" t="str">
        <f>IF(DR7="","",IF(DR7="-","【-】","【"&amp;SUBSTITUTE(TEXT(DR7,"#,##0.00"),"-","△")&amp;"】"))</f>
        <v>【52.41】</v>
      </c>
      <c r="DS6" s="22">
        <f>IF(DS7="",NA(),DS7)</f>
        <v>17.18</v>
      </c>
      <c r="DT6" s="22">
        <f t="shared" ref="DT6:EB6" si="13">IF(DT7="",NA(),DT7)</f>
        <v>18.43</v>
      </c>
      <c r="DU6" s="22">
        <f t="shared" si="13"/>
        <v>19.46</v>
      </c>
      <c r="DV6" s="22">
        <f t="shared" si="13"/>
        <v>20.309999999999999</v>
      </c>
      <c r="DW6" s="22">
        <f t="shared" si="13"/>
        <v>21.21</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1.19</v>
      </c>
      <c r="EE6" s="22">
        <f t="shared" ref="EE6:EM6" si="14">IF(EE7="",NA(),EE7)</f>
        <v>0.57999999999999996</v>
      </c>
      <c r="EF6" s="22">
        <f t="shared" si="14"/>
        <v>0.44</v>
      </c>
      <c r="EG6" s="21">
        <f t="shared" si="14"/>
        <v>0</v>
      </c>
      <c r="EH6" s="22">
        <f t="shared" si="14"/>
        <v>0.09</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15">
      <c r="A7" s="15"/>
      <c r="B7" s="24">
        <v>2024</v>
      </c>
      <c r="C7" s="24">
        <v>262111</v>
      </c>
      <c r="D7" s="24">
        <v>46</v>
      </c>
      <c r="E7" s="24">
        <v>1</v>
      </c>
      <c r="F7" s="24">
        <v>0</v>
      </c>
      <c r="G7" s="24">
        <v>1</v>
      </c>
      <c r="H7" s="24" t="s">
        <v>93</v>
      </c>
      <c r="I7" s="24" t="s">
        <v>94</v>
      </c>
      <c r="J7" s="24" t="s">
        <v>95</v>
      </c>
      <c r="K7" s="24" t="s">
        <v>96</v>
      </c>
      <c r="L7" s="24" t="s">
        <v>97</v>
      </c>
      <c r="M7" s="24" t="s">
        <v>98</v>
      </c>
      <c r="N7" s="25" t="s">
        <v>99</v>
      </c>
      <c r="O7" s="25">
        <v>94.85</v>
      </c>
      <c r="P7" s="25">
        <v>99.57</v>
      </c>
      <c r="Q7" s="25">
        <v>2293</v>
      </c>
      <c r="R7" s="25">
        <v>72011</v>
      </c>
      <c r="S7" s="25">
        <v>42.92</v>
      </c>
      <c r="T7" s="25">
        <v>1677.8</v>
      </c>
      <c r="U7" s="25">
        <v>71402</v>
      </c>
      <c r="V7" s="25">
        <v>16</v>
      </c>
      <c r="W7" s="25">
        <v>4462.63</v>
      </c>
      <c r="X7" s="25">
        <v>100.66</v>
      </c>
      <c r="Y7" s="25">
        <v>100.79</v>
      </c>
      <c r="Z7" s="25">
        <v>101.49</v>
      </c>
      <c r="AA7" s="25">
        <v>100.67</v>
      </c>
      <c r="AB7" s="25">
        <v>100.54</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1177.77</v>
      </c>
      <c r="AU7" s="25">
        <v>873.87</v>
      </c>
      <c r="AV7" s="25">
        <v>508.15</v>
      </c>
      <c r="AW7" s="25">
        <v>735.29</v>
      </c>
      <c r="AX7" s="25">
        <v>697.42</v>
      </c>
      <c r="AY7" s="25">
        <v>350.79</v>
      </c>
      <c r="AZ7" s="25">
        <v>354.57</v>
      </c>
      <c r="BA7" s="25">
        <v>357.74</v>
      </c>
      <c r="BB7" s="25">
        <v>344.88</v>
      </c>
      <c r="BC7" s="25">
        <v>326.02</v>
      </c>
      <c r="BD7" s="25">
        <v>239.69</v>
      </c>
      <c r="BE7" s="25">
        <v>11.25</v>
      </c>
      <c r="BF7" s="25">
        <v>9.57</v>
      </c>
      <c r="BG7" s="25">
        <v>8.33</v>
      </c>
      <c r="BH7" s="25">
        <v>7.02</v>
      </c>
      <c r="BI7" s="25">
        <v>5.7</v>
      </c>
      <c r="BJ7" s="25">
        <v>322.92</v>
      </c>
      <c r="BK7" s="25">
        <v>303.45999999999998</v>
      </c>
      <c r="BL7" s="25">
        <v>307.27999999999997</v>
      </c>
      <c r="BM7" s="25">
        <v>304.02</v>
      </c>
      <c r="BN7" s="25">
        <v>300.54000000000002</v>
      </c>
      <c r="BO7" s="25">
        <v>264.86</v>
      </c>
      <c r="BP7" s="25">
        <v>82.03</v>
      </c>
      <c r="BQ7" s="25">
        <v>82.6</v>
      </c>
      <c r="BR7" s="25">
        <v>84.38</v>
      </c>
      <c r="BS7" s="25">
        <v>85.47</v>
      </c>
      <c r="BT7" s="25">
        <v>76.599999999999994</v>
      </c>
      <c r="BU7" s="25">
        <v>100.85</v>
      </c>
      <c r="BV7" s="25">
        <v>103.79</v>
      </c>
      <c r="BW7" s="25">
        <v>98.3</v>
      </c>
      <c r="BX7" s="25">
        <v>98.89</v>
      </c>
      <c r="BY7" s="25">
        <v>99.25</v>
      </c>
      <c r="BZ7" s="25">
        <v>97.59</v>
      </c>
      <c r="CA7" s="25">
        <v>158.46</v>
      </c>
      <c r="CB7" s="25">
        <v>166.08</v>
      </c>
      <c r="CC7" s="25">
        <v>162.6</v>
      </c>
      <c r="CD7" s="25">
        <v>161.02000000000001</v>
      </c>
      <c r="CE7" s="25">
        <v>179.91</v>
      </c>
      <c r="CF7" s="25">
        <v>167.1</v>
      </c>
      <c r="CG7" s="25">
        <v>167.86</v>
      </c>
      <c r="CH7" s="25">
        <v>173.68</v>
      </c>
      <c r="CI7" s="25">
        <v>174.52</v>
      </c>
      <c r="CJ7" s="25">
        <v>178.92</v>
      </c>
      <c r="CK7" s="25">
        <v>181.66</v>
      </c>
      <c r="CL7" s="25">
        <v>83.48</v>
      </c>
      <c r="CM7" s="25">
        <v>83.38</v>
      </c>
      <c r="CN7" s="25">
        <v>80.62</v>
      </c>
      <c r="CO7" s="25">
        <v>81.150000000000006</v>
      </c>
      <c r="CP7" s="25">
        <v>79.91</v>
      </c>
      <c r="CQ7" s="25">
        <v>59.91</v>
      </c>
      <c r="CR7" s="25">
        <v>59.4</v>
      </c>
      <c r="CS7" s="25">
        <v>59.24</v>
      </c>
      <c r="CT7" s="25">
        <v>58.77</v>
      </c>
      <c r="CU7" s="25">
        <v>59.17</v>
      </c>
      <c r="CV7" s="25">
        <v>60.21</v>
      </c>
      <c r="CW7" s="25">
        <v>97.12</v>
      </c>
      <c r="CX7" s="25">
        <v>96.13</v>
      </c>
      <c r="CY7" s="25">
        <v>95.1</v>
      </c>
      <c r="CZ7" s="25">
        <v>96.15</v>
      </c>
      <c r="DA7" s="25">
        <v>96.19</v>
      </c>
      <c r="DB7" s="25">
        <v>87.26</v>
      </c>
      <c r="DC7" s="25">
        <v>87.57</v>
      </c>
      <c r="DD7" s="25">
        <v>87.26</v>
      </c>
      <c r="DE7" s="25">
        <v>86.95</v>
      </c>
      <c r="DF7" s="25">
        <v>86.58</v>
      </c>
      <c r="DG7" s="25">
        <v>89.21</v>
      </c>
      <c r="DH7" s="25">
        <v>50.85</v>
      </c>
      <c r="DI7" s="25">
        <v>50.29</v>
      </c>
      <c r="DJ7" s="25">
        <v>50.9</v>
      </c>
      <c r="DK7" s="25">
        <v>51.6</v>
      </c>
      <c r="DL7" s="25">
        <v>51.99</v>
      </c>
      <c r="DM7" s="25">
        <v>49.2</v>
      </c>
      <c r="DN7" s="25">
        <v>50.01</v>
      </c>
      <c r="DO7" s="25">
        <v>50.99</v>
      </c>
      <c r="DP7" s="25">
        <v>51.79</v>
      </c>
      <c r="DQ7" s="25">
        <v>52.02</v>
      </c>
      <c r="DR7" s="25">
        <v>52.41</v>
      </c>
      <c r="DS7" s="25">
        <v>17.18</v>
      </c>
      <c r="DT7" s="25">
        <v>18.43</v>
      </c>
      <c r="DU7" s="25">
        <v>19.46</v>
      </c>
      <c r="DV7" s="25">
        <v>20.309999999999999</v>
      </c>
      <c r="DW7" s="25">
        <v>21.21</v>
      </c>
      <c r="DX7" s="25">
        <v>18.329999999999998</v>
      </c>
      <c r="DY7" s="25">
        <v>20.27</v>
      </c>
      <c r="DZ7" s="25">
        <v>21.69</v>
      </c>
      <c r="EA7" s="25">
        <v>23.19</v>
      </c>
      <c r="EB7" s="25">
        <v>24.61</v>
      </c>
      <c r="EC7" s="25">
        <v>26.78</v>
      </c>
      <c r="ED7" s="25">
        <v>1.19</v>
      </c>
      <c r="EE7" s="25">
        <v>0.57999999999999996</v>
      </c>
      <c r="EF7" s="25">
        <v>0.44</v>
      </c>
      <c r="EG7" s="25">
        <v>0</v>
      </c>
      <c r="EH7" s="25">
        <v>0.09</v>
      </c>
      <c r="EI7" s="25">
        <v>0.6</v>
      </c>
      <c r="EJ7" s="25">
        <v>0.56000000000000005</v>
      </c>
      <c r="EK7" s="25">
        <v>0.6</v>
      </c>
      <c r="EL7" s="25">
        <v>0.53</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京田辺市役所</cp:lastModifiedBy>
  <cp:lastPrinted>2026-01-27T00:42:42Z</cp:lastPrinted>
  <dcterms:created xsi:type="dcterms:W3CDTF">2025-12-12T09:19:22Z</dcterms:created>
  <dcterms:modified xsi:type="dcterms:W3CDTF">2026-02-24T01:30:28Z</dcterms:modified>
  <cp:category/>
</cp:coreProperties>
</file>