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0000_メール一時保存(水道）\2026.01.14★★★Fw 【京都府自治振興課 依頼26(金)〆】公営企業に係る「経営比較分析表」(令和６年度決算)の分析等について\"/>
    </mc:Choice>
  </mc:AlternateContent>
  <xr:revisionPtr revIDLastSave="0" documentId="13_ncr:1_{19FDDD47-0010-4FAC-B133-317E3F7CDA2B}" xr6:coauthVersionLast="47" xr6:coauthVersionMax="47" xr10:uidLastSave="{00000000-0000-0000-0000-000000000000}"/>
  <workbookProtection workbookAlgorithmName="SHA-512" workbookHashValue="McnFvlWBJgBDows8pjGIRwPM0Mv7tFAF7ogw//HnRusVvx7XynAQrI1i+4THab0nUBQtg8uq8AbXli0oTeNuUQ==" workbookSaltValue="Z7QEcWWgG5OV7VmKJw37q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<sst xmlns="http://schemas.openxmlformats.org/spreadsheetml/2006/main" count="228" uniqueCount="112">
  <si>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</si>
  <si>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</si>
  <si>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</si>
  <si>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</si>
  <si>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</si>
  <si>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</si>
  <si>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</si>
  <si>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</si>
  <si>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</si>
  <si>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</si>
  <si>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</si>
  <si>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</si>
  <si>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</si>
  <si>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</si>
  <si>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</si>
  <si>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</si>
  <si>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</si>
  <si>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</si>
  <si>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</si>
  <si>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</si>
  <si>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</si>
  <si>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</si>
  <si>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</si>
  <si>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</si>
  <si>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</si>
  <si>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</si>
  <si>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</si>
  <si>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</si>
  <si>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</si>
  <si>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</si>
  <si>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</si>
  <si>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</si>
  <si>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</si>
  <si>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</si>
  <si>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</si>
  <si>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</si>
  <si>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</si>
  <si>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</si>
  <si>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</si>
  <si>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</si>
  <si>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</si>
  <si>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</si>
  <si>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</si>
  <si>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</si>
  <si>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</si>
  <si>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</si>
  <si>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</si>
  <si>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</si>
  <si>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</si>
  <si>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</si>
  <si>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</si>
  <si>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</si>
  <si>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</si>
  <si>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</si>
  <si>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</si>
  <si>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</si>
  <si>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</si>
  <si>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</si>
  <si>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</si>
  <si>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</si>
  <si>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</si>
  <si>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</si>
  <si>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</si>
  <si>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</si>
  <si>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</si>
  <si>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</si>
  <si>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</si>
  <si>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</si>
  <si>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</si>
  <si>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</si>
  <si>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</si>
  <si>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</si>
  <si>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</si>
  <si>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</si>
  <si>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</si>
  <si>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</si>
  <si>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</si>
  <si>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</si>
  <si>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</si>
  <si>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</si>
  <si>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</si>
  <si>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</si>
  <si>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</si>
  <si>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</si>
  <si>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</si>
  <si>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</si>
  <si>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</si>
  <si>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</si>
  <si>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</si>
  <si>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</si>
  <si>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</si>
  <si>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</si>
  <si>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</si>
  <si>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八幡市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</si>
  <si>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</si>
  <si>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</si>
  <si>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</si>
  <si>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</si>
  <si>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</si>
  <si>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</si>
  <si>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</si>
  <si>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</si>
  <si>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</si>
  <si>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</si>
  <si>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</si>
  <si>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</si>
  <si>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</si>
  <si>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</si>
  <si>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</si>
  <si>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6年度については、令和5年度に引き続き経常収支比率が100％を上回ることになった。しかし、人口減少等により有収水量は減少し、年々料金収入は減少していくことが予測されるため、引き続き経費縮減等に取り組む必要がある。
　また、管路経年化率の増加に表れているように、老朽化した水道施設や管路の更新需要が年々増加していることから、引き続き適正な施設規模等を見据え、本市水道ビジョンに基づく計画的な更新を行うこととしている。
　さらに、事業執行のための国庫補助金等の財源確保や、資金需要に備えた企業債の借入れを適切に行うよう努めていく。</t>
    <rPh sb="12" eb="14">
      <t>レイワ</t>
    </rPh>
    <rPh sb="15" eb="17">
      <t>ネンド</t>
    </rPh>
    <rPh sb="18" eb="19">
      <t>ヒ</t>
    </rPh>
    <rPh sb="20" eb="21">
      <t>ツヅ</t>
    </rPh>
    <rPh sb="22" eb="28">
      <t>ケイジョウシュウシヒリツ</t>
    </rPh>
    <rPh sb="34" eb="36">
      <t>ウワマワ</t>
    </rPh>
    <phoneticPr fontId="4"/>
  </si>
  <si>
    <t>　経常収支比率について、給水人口の減少に伴い有収水量が減少したことにより、前年度に比べ給水収益が減少したが、令和5年4月の料金改定により、令和6年度においても経常収益が経常費用を上回り、経常収支比率が100％を上回った。同様に、累積欠損金比率についても、令和5年4月の料金改定により、収益全体が費用全体を上回り、未処分利益剰余金を計上したため、ゼロとなっている。
　流動比率について、令和5年度に比べて工事等の未払金が増加したことにより、令和5年度を下回ることになった。
　企業債残高対給水収益比率について、令和5年度は料金減免を実施したことに伴う給水収益の減少により類似団体平均値を上回っていたが、令和6年度は料金減免を実施しなかったことから類似団体平均値を下回る数値となった。
　料金回収率について、令和5年度は料金減免を実施したが、令和6年度は料金減免を実施しなかったことから、100％を上回った。
　給水原価について、給水人口の減少に伴う有収水量の減少により、前年度以前から引き続き増加傾向となっている。
　施設利用率は、水需要の低下の影響で配水量が減少し、低下傾向にある。
　有収率については、老朽管の更新を計画的に進めていることから、全国平均値より高い数値を維持している。</t>
    <rPh sb="1" eb="7">
      <t>ケイジョウシュウシヒリツ</t>
    </rPh>
    <rPh sb="12" eb="16">
      <t>キュウスイジンコウ</t>
    </rPh>
    <rPh sb="17" eb="19">
      <t>ゲンショウ</t>
    </rPh>
    <rPh sb="20" eb="21">
      <t>トモナ</t>
    </rPh>
    <rPh sb="22" eb="26">
      <t>ユウシュウスイリョウ</t>
    </rPh>
    <rPh sb="27" eb="29">
      <t>ゲンショウ</t>
    </rPh>
    <rPh sb="37" eb="40">
      <t>ゼンネンド</t>
    </rPh>
    <rPh sb="41" eb="42">
      <t>クラ</t>
    </rPh>
    <rPh sb="43" eb="45">
      <t>キュウスイ</t>
    </rPh>
    <rPh sb="45" eb="47">
      <t>シュウエキ</t>
    </rPh>
    <rPh sb="48" eb="50">
      <t>ゲンショウ</t>
    </rPh>
    <rPh sb="54" eb="56">
      <t>レイワ</t>
    </rPh>
    <rPh sb="57" eb="58">
      <t>ネン</t>
    </rPh>
    <rPh sb="59" eb="60">
      <t>ガツ</t>
    </rPh>
    <rPh sb="61" eb="65">
      <t>リョウキンカイテイ</t>
    </rPh>
    <rPh sb="69" eb="71">
      <t>レイワ</t>
    </rPh>
    <rPh sb="72" eb="74">
      <t>ネンド</t>
    </rPh>
    <rPh sb="79" eb="81">
      <t>ケイジョウ</t>
    </rPh>
    <rPh sb="81" eb="83">
      <t>シュウエキ</t>
    </rPh>
    <rPh sb="84" eb="86">
      <t>ケイジョウ</t>
    </rPh>
    <rPh sb="86" eb="88">
      <t>ヒヨウ</t>
    </rPh>
    <rPh sb="89" eb="91">
      <t>ウワマワ</t>
    </rPh>
    <rPh sb="93" eb="99">
      <t>ケイジョウシュウシヒリツ</t>
    </rPh>
    <rPh sb="105" eb="107">
      <t>ウワマワ</t>
    </rPh>
    <rPh sb="110" eb="112">
      <t>ドウヨウ</t>
    </rPh>
    <rPh sb="127" eb="129">
      <t>レイワ</t>
    </rPh>
    <rPh sb="130" eb="131">
      <t>ネン</t>
    </rPh>
    <rPh sb="132" eb="133">
      <t>ガツ</t>
    </rPh>
    <rPh sb="134" eb="138">
      <t>リョウキンカイテイ</t>
    </rPh>
    <rPh sb="142" eb="144">
      <t>シュウエキ</t>
    </rPh>
    <rPh sb="144" eb="146">
      <t>ゼンタイ</t>
    </rPh>
    <rPh sb="147" eb="149">
      <t>ヒヨウ</t>
    </rPh>
    <rPh sb="149" eb="151">
      <t>ゼンタイ</t>
    </rPh>
    <rPh sb="152" eb="154">
      <t>ウワマワ</t>
    </rPh>
    <rPh sb="183" eb="187">
      <t>リュウドウヒリツ</t>
    </rPh>
    <rPh sb="192" eb="194">
      <t>レイワ</t>
    </rPh>
    <rPh sb="198" eb="199">
      <t>クラ</t>
    </rPh>
    <rPh sb="201" eb="204">
      <t>コウジトウ</t>
    </rPh>
    <rPh sb="205" eb="208">
      <t>ミバライキン</t>
    </rPh>
    <rPh sb="209" eb="211">
      <t>ゾウカ</t>
    </rPh>
    <rPh sb="219" eb="221">
      <t>レイワ</t>
    </rPh>
    <rPh sb="225" eb="227">
      <t>シタマワ</t>
    </rPh>
    <rPh sb="342" eb="344">
      <t>リョウキン</t>
    </rPh>
    <rPh sb="344" eb="347">
      <t>カイシュウリツ</t>
    </rPh>
    <rPh sb="352" eb="354">
      <t>レイワ</t>
    </rPh>
    <rPh sb="355" eb="357">
      <t>ネンド</t>
    </rPh>
    <rPh sb="358" eb="360">
      <t>リョウキン</t>
    </rPh>
    <rPh sb="360" eb="362">
      <t>ゲンメン</t>
    </rPh>
    <rPh sb="363" eb="365">
      <t>ジッシ</t>
    </rPh>
    <rPh sb="369" eb="371">
      <t>レイワ</t>
    </rPh>
    <rPh sb="372" eb="374">
      <t>ネンド</t>
    </rPh>
    <rPh sb="375" eb="377">
      <t>リョウキン</t>
    </rPh>
    <rPh sb="377" eb="379">
      <t>ゲンメン</t>
    </rPh>
    <rPh sb="380" eb="382">
      <t>ジッシ</t>
    </rPh>
    <rPh sb="397" eb="399">
      <t>ウワマワ</t>
    </rPh>
    <rPh sb="413" eb="417">
      <t>キュウスイジンコウ</t>
    </rPh>
    <rPh sb="418" eb="420">
      <t>ゲンショウ</t>
    </rPh>
    <rPh sb="421" eb="422">
      <t>トモナ</t>
    </rPh>
    <rPh sb="437" eb="439">
      <t>イゼン</t>
    </rPh>
    <rPh sb="441" eb="442">
      <t>ヒ</t>
    </rPh>
    <rPh sb="443" eb="444">
      <t>ツヅ</t>
    </rPh>
    <rPh sb="445" eb="447">
      <t>ゾウカ</t>
    </rPh>
    <rPh sb="447" eb="449">
      <t>ケイコウ</t>
    </rPh>
    <phoneticPr fontId="4"/>
  </si>
  <si>
    <t>　有形固定資産減価償却率や管路経年化率は毎年上昇しており、近い将来の施設更新等の需要が高まっていることを示している。
　管路更新率について、令和6年度は工事の繰越等により全国平均を下回る数値となったが、引き続き本市水道ビジョンに基づく計画的な更新に努めることとしている。</t>
    <rPh sb="76" eb="78">
      <t>コウジ</t>
    </rPh>
    <rPh sb="79" eb="81">
      <t>クリコシ</t>
    </rPh>
    <rPh sb="81" eb="82">
      <t>トウ</t>
    </rPh>
    <rPh sb="93" eb="95">
      <t>スウチ</t>
    </rPh>
    <rPh sb="101" eb="102">
      <t>ヒ</t>
    </rPh>
    <rPh sb="103" eb="104">
      <t>ツヅ</t>
    </rPh>
    <rPh sb="114" eb="115">
      <t>モト</t>
    </rPh>
    <rPh sb="117" eb="120">
      <t>ケイカクテキ</t>
    </rPh>
    <rPh sb="121" eb="12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</si>
</sst>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0.91</c:v>
                </c:pt>
                <c:pt idx="2">
                  <c:v>1.1399999999999999</c:v>
                </c:pt>
                <c:pt idx="3">
                  <c:v>0.63</c:v>
                </c:pt>
                <c:pt idx="4">
                  <c:v>0.46</c:v>
                </c:pt>
              </c:numCache>
            </c:numRef>
          </c:val>
          <c:extLst>
            <c:ext xmlns:c16="http://schemas.microsoft.com/office/drawing/2014/chart" uri="{C3380CC4-5D6E-409C-BE32-E72D297353CC}">
              <c16:uniqueId val="{00000000-1719-4CB2-BE5A-8E3FB26D75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1719-4CB2-BE5A-8E3FB26D75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57.52</c:v>
                </c:pt>
                <c:pt idx="1">
                  <c:v>56.68</c:v>
                </c:pt>
                <c:pt idx="2">
                  <c:v>55.5</c:v>
                </c:pt>
                <c:pt idx="3">
                  <c:v>54.76</c:v>
                </c:pt>
                <c:pt idx="4">
                  <c:v>54.32</c:v>
                </c:pt>
              </c:numCache>
            </c:numRef>
          </c:val>
          <c:extLst>
            <c:ext xmlns:c16="http://schemas.microsoft.com/office/drawing/2014/chart" uri="{C3380CC4-5D6E-409C-BE32-E72D297353CC}">
              <c16:uniqueId val="{00000000-A35C-4059-A4B9-2F9A3DCAC0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A35C-4059-A4B9-2F9A3DCAC0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96.07</c:v>
                </c:pt>
                <c:pt idx="1">
                  <c:v>96.54</c:v>
                </c:pt>
                <c:pt idx="2">
                  <c:v>96.57</c:v>
                </c:pt>
                <c:pt idx="3">
                  <c:v>96.44</c:v>
                </c:pt>
                <c:pt idx="4">
                  <c:v>96.21</c:v>
                </c:pt>
              </c:numCache>
            </c:numRef>
          </c:val>
          <c:extLst>
            <c:ext xmlns:c16="http://schemas.microsoft.com/office/drawing/2014/chart" uri="{C3380CC4-5D6E-409C-BE32-E72D297353CC}">
              <c16:uniqueId val="{00000000-9F12-4382-8722-A929664CF6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F12-4382-8722-A929664CF6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102.64</c:v>
                </c:pt>
                <c:pt idx="1">
                  <c:v>102.74</c:v>
                </c:pt>
                <c:pt idx="2">
                  <c:v>97.48</c:v>
                </c:pt>
                <c:pt idx="3">
                  <c:v>106.25</c:v>
                </c:pt>
                <c:pt idx="4">
                  <c:v>105.26</c:v>
                </c:pt>
              </c:numCache>
            </c:numRef>
          </c:val>
          <c:extLst>
            <c:ext xmlns:c16="http://schemas.microsoft.com/office/drawing/2014/chart" uri="{C3380CC4-5D6E-409C-BE32-E72D297353CC}">
              <c16:uniqueId val="{00000000-043E-4D42-A619-3B830E6634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043E-4D42-A619-3B830E6634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53.07</c:v>
                </c:pt>
                <c:pt idx="1">
                  <c:v>54.63</c:v>
                </c:pt>
                <c:pt idx="2">
                  <c:v>55.71</c:v>
                </c:pt>
                <c:pt idx="3">
                  <c:v>57.19</c:v>
                </c:pt>
                <c:pt idx="4">
                  <c:v>58.25</c:v>
                </c:pt>
              </c:numCache>
            </c:numRef>
          </c:val>
          <c:extLst>
            <c:ext xmlns:c16="http://schemas.microsoft.com/office/drawing/2014/chart" uri="{C3380CC4-5D6E-409C-BE32-E72D297353CC}">
              <c16:uniqueId val="{00000000-415D-4671-802C-CAA064DCF67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415D-4671-802C-CAA064DCF67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25.27</c:v>
                </c:pt>
                <c:pt idx="1">
                  <c:v>27.78</c:v>
                </c:pt>
                <c:pt idx="2">
                  <c:v>29.99</c:v>
                </c:pt>
                <c:pt idx="3">
                  <c:v>31.99</c:v>
                </c:pt>
                <c:pt idx="4">
                  <c:v>37.450000000000003</c:v>
                </c:pt>
              </c:numCache>
            </c:numRef>
          </c:val>
          <c:extLst>
            <c:ext xmlns:c16="http://schemas.microsoft.com/office/drawing/2014/chart" uri="{C3380CC4-5D6E-409C-BE32-E72D297353CC}">
              <c16:uniqueId val="{00000000-3E94-4962-A629-794BA3B20E2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E94-4962-A629-794BA3B20E2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1.85</c:v>
                </c:pt>
                <c:pt idx="3">
                  <c:v>0</c:v>
                </c:pt>
                <c:pt idx="4">
                  <c:v>0</c:v>
                </c:pt>
              </c:numCache>
            </c:numRef>
          </c:val>
          <c:extLst>
            <c:ext xmlns:c16="http://schemas.microsoft.com/office/drawing/2014/chart" uri="{C3380CC4-5D6E-409C-BE32-E72D297353CC}">
              <c16:uniqueId val="{00000000-F5F1-461F-92DE-5A1538EF36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F5F1-461F-92DE-5A1538EF36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244.94</c:v>
                </c:pt>
                <c:pt idx="1">
                  <c:v>212.87</c:v>
                </c:pt>
                <c:pt idx="2">
                  <c:v>169.94</c:v>
                </c:pt>
                <c:pt idx="3">
                  <c:v>187.87</c:v>
                </c:pt>
                <c:pt idx="4">
                  <c:v>179.22</c:v>
                </c:pt>
              </c:numCache>
            </c:numRef>
          </c:val>
          <c:extLst>
            <c:ext xmlns:c16="http://schemas.microsoft.com/office/drawing/2014/chart" uri="{C3380CC4-5D6E-409C-BE32-E72D297353CC}">
              <c16:uniqueId val="{00000000-0EF7-4F52-A0EE-769A394143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EF7-4F52-A0EE-769A394143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349.32</c:v>
                </c:pt>
                <c:pt idx="1">
                  <c:v>343.36</c:v>
                </c:pt>
                <c:pt idx="2">
                  <c:v>348.97</c:v>
                </c:pt>
                <c:pt idx="3">
                  <c:v>323.61</c:v>
                </c:pt>
                <c:pt idx="4">
                  <c:v>268.64</c:v>
                </c:pt>
              </c:numCache>
            </c:numRef>
          </c:val>
          <c:extLst>
            <c:ext xmlns:c16="http://schemas.microsoft.com/office/drawing/2014/chart" uri="{C3380CC4-5D6E-409C-BE32-E72D297353CC}">
              <c16:uniqueId val="{00000000-227B-4B51-A594-223F446F03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27B-4B51-A594-223F446F03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86.3</c:v>
                </c:pt>
                <c:pt idx="1">
                  <c:v>86.59</c:v>
                </c:pt>
                <c:pt idx="2">
                  <c:v>81</c:v>
                </c:pt>
                <c:pt idx="3">
                  <c:v>84.07</c:v>
                </c:pt>
                <c:pt idx="4">
                  <c:v>100.31</c:v>
                </c:pt>
              </c:numCache>
            </c:numRef>
          </c:val>
          <c:extLst>
            <c:ext xmlns:c16="http://schemas.microsoft.com/office/drawing/2014/chart" uri="{C3380CC4-5D6E-409C-BE32-E72D297353CC}">
              <c16:uniqueId val="{00000000-1573-4973-B5EB-6F3F4778FB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573-4973-B5EB-6F3F4778FB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177.16</c:v>
                </c:pt>
                <c:pt idx="1">
                  <c:v>177.27</c:v>
                </c:pt>
                <c:pt idx="2">
                  <c:v>188.75</c:v>
                </c:pt>
                <c:pt idx="3">
                  <c:v>195.49</c:v>
                </c:pt>
                <c:pt idx="4">
                  <c:v>197.83</c:v>
                </c:pt>
              </c:numCache>
            </c:numRef>
          </c:val>
          <c:extLst>
            <c:ext xmlns:c16="http://schemas.microsoft.com/office/drawing/2014/chart" uri="{C3380CC4-5D6E-409C-BE32-E72D297353CC}">
              <c16:uniqueId val="{00000000-911D-4E9F-A54A-8AC3A46F8C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911D-4E9F-A54A-8AC3A46F8C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9" zoomScale="90" zoomScaleNormal="90" workbookViewId="0">
      <selection activeCell="CD46" sqref="CD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京都府　八幡市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68598</v>
      </c>
      <c r="AM8" s="44"/>
      <c r="AN8" s="44"/>
      <c r="AO8" s="44"/>
      <c r="AP8" s="44"/>
      <c r="AQ8" s="44"/>
      <c r="AR8" s="44"/>
      <c r="AS8" s="44"/>
      <c r="AT8" s="45">
        <f>データ!$S$6</f>
        <v>24.35</v>
      </c>
      <c r="AU8" s="46"/>
      <c r="AV8" s="46"/>
      <c r="AW8" s="46"/>
      <c r="AX8" s="46"/>
      <c r="AY8" s="46"/>
      <c r="AZ8" s="46"/>
      <c r="BA8" s="46"/>
      <c r="BB8" s="47">
        <f>データ!$T$6</f>
        <v>2817.17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63.04</v>
      </c>
      <c r="J10" s="46"/>
      <c r="K10" s="46"/>
      <c r="L10" s="46"/>
      <c r="M10" s="46"/>
      <c r="N10" s="46"/>
      <c r="O10" s="80"/>
      <c r="P10" s="47">
        <f>データ!$P$6</f>
        <v>99.99</v>
      </c>
      <c r="Q10" s="47"/>
      <c r="R10" s="47"/>
      <c r="S10" s="47"/>
      <c r="T10" s="47"/>
      <c r="U10" s="47"/>
      <c r="V10" s="47"/>
      <c r="W10" s="44">
        <f>データ!$Q$6</f>
        <v>3643</v>
      </c>
      <c r="X10" s="44"/>
      <c r="Y10" s="44"/>
      <c r="Z10" s="44"/>
      <c r="AA10" s="44"/>
      <c r="AB10" s="44"/>
      <c r="AC10" s="44"/>
      <c r="AD10" s="2"/>
      <c r="AE10" s="2"/>
      <c r="AF10" s="2"/>
      <c r="AG10" s="2"/>
      <c r="AH10" s="2"/>
      <c r="AI10" s="2"/>
      <c r="AJ10" s="2"/>
      <c r="AK10" s="2"/>
      <c r="AL10" s="44">
        <f>データ!$U$6</f>
        <v>68340</v>
      </c>
      <c r="AM10" s="44"/>
      <c r="AN10" s="44"/>
      <c r="AO10" s="44"/>
      <c r="AP10" s="44"/>
      <c r="AQ10" s="44"/>
      <c r="AR10" s="44"/>
      <c r="AS10" s="44"/>
      <c r="AT10" s="45">
        <f>データ!$V$6</f>
        <v>16.52</v>
      </c>
      <c r="AU10" s="46"/>
      <c r="AV10" s="46"/>
      <c r="AW10" s="46"/>
      <c r="AX10" s="46"/>
      <c r="AY10" s="46"/>
      <c r="AZ10" s="46"/>
      <c r="BA10" s="46"/>
      <c r="BB10" s="47">
        <f>データ!$W$6</f>
        <v>4136.8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qFidB4enARGBTfh2m+nASzGLdoWd9Tk9FAFit5L5mpBR9mxH2k/P4s2lL1Pb+ND3vkydBwX3KoKyfxq9CkWYw==" saltValue="RW9pggYHYITZxdpi5nCCQ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262102</v>
      </c>
      <c r="D6" s="20">
        <f t="shared" si="3"/>
        <v>46</v>
      </c>
      <c r="E6" s="20">
        <f t="shared" si="3"/>
        <v>1</v>
      </c>
      <c r="F6" s="20">
        <f t="shared" si="3"/>
        <v>0</v>
      </c>
      <c r="G6" s="20">
        <f t="shared" si="3"/>
        <v>1</v>
      </c>
      <c r="H6" s="20" t="str">
        <f t="shared" si="3"/>
        <v>京都府　八幡市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63.04</v>
      </c>
      <c r="P6" s="21">
        <f t="shared" si="3"/>
        <v>99.99</v>
      </c>
      <c r="Q6" s="21">
        <f t="shared" si="3"/>
        <v>3643</v>
      </c>
      <c r="R6" s="21">
        <f t="shared" si="3"/>
        <v>68598</v>
      </c>
      <c r="S6" s="21">
        <f t="shared" si="3"/>
        <v>24.35</v>
      </c>
      <c r="T6" s="21">
        <f t="shared" si="3"/>
        <v>2817.17</v>
      </c>
      <c r="U6" s="21">
        <f t="shared" si="3"/>
        <v>68340</v>
      </c>
      <c r="V6" s="21">
        <f t="shared" si="3"/>
        <v>16.52</v>
      </c>
      <c r="W6" s="21">
        <f t="shared" si="3"/>
        <v>4136.8</v>
      </c>
      <c r="X6" s="22">
        <f>IF(X7="",NA(),X7)</f>
        <v>102.64</v>
      </c>
      <c r="Y6" s="22">
        <f t="shared" ref="Y6:AG6" si="4">IF(Y7="",NA(),Y7)</f>
        <v>102.74</v>
      </c>
      <c r="Z6" s="22">
        <f t="shared" si="4"/>
        <v>97.48</v>
      </c>
      <c r="AA6" s="22">
        <f t="shared" si="4"/>
        <v>106.25</v>
      </c>
      <c r="AB6" s="22">
        <f t="shared" si="4"/>
        <v>105.26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2">
        <f t="shared" si="5"/>
        <v>1.85</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244.94</v>
      </c>
      <c r="AU6" s="22">
        <f t="shared" ref="AU6:BC6" si="6">IF(AU7="",NA(),AU7)</f>
        <v>212.87</v>
      </c>
      <c r="AV6" s="22">
        <f t="shared" si="6"/>
        <v>169.94</v>
      </c>
      <c r="AW6" s="22">
        <f t="shared" si="6"/>
        <v>187.87</v>
      </c>
      <c r="AX6" s="22">
        <f t="shared" si="6"/>
        <v>179.22</v>
      </c>
      <c r="AY6" s="22">
        <f t="shared" si="6"/>
        <v>350.79</v>
      </c>
      <c r="AZ6" s="22">
        <f t="shared" si="6"/>
        <v>354.57</v>
      </c>
      <c r="BA6" s="22">
        <f t="shared" si="6"/>
        <v>357.74</v>
      </c>
      <c r="BB6" s="22">
        <f t="shared" si="6"/>
        <v>344.88</v>
      </c>
      <c r="BC6" s="22">
        <f t="shared" si="6"/>
        <v>326.02</v>
      </c>
      <c r="BD6" s="21" t="str">
        <f>IF(BD7="","",IF(BD7="-","【-】","【"&amp;SUBSTITUTE(TEXT(BD7,"#,##0.00"),"-","△")&amp;"】"))</f>
        <v>【239.69】</v>
      </c>
      <c r="BE6" s="22">
        <f>IF(BE7="",NA(),BE7)</f>
        <v>349.32</v>
      </c>
      <c r="BF6" s="22">
        <f t="shared" ref="BF6:BN6" si="7">IF(BF7="",NA(),BF7)</f>
        <v>343.36</v>
      </c>
      <c r="BG6" s="22">
        <f t="shared" si="7"/>
        <v>348.97</v>
      </c>
      <c r="BH6" s="22">
        <f t="shared" si="7"/>
        <v>323.61</v>
      </c>
      <c r="BI6" s="22">
        <f t="shared" si="7"/>
        <v>268.64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86.3</v>
      </c>
      <c r="BQ6" s="22">
        <f t="shared" ref="BQ6:BY6" si="8">IF(BQ7="",NA(),BQ7)</f>
        <v>86.59</v>
      </c>
      <c r="BR6" s="22">
        <f t="shared" si="8"/>
        <v>81</v>
      </c>
      <c r="BS6" s="22">
        <f t="shared" si="8"/>
        <v>84.07</v>
      </c>
      <c r="BT6" s="22">
        <f t="shared" si="8"/>
        <v>100.31</v>
      </c>
      <c r="BU6" s="22">
        <f t="shared" si="8"/>
        <v>100.85</v>
      </c>
      <c r="BV6" s="22">
        <f t="shared" si="8"/>
        <v>103.79</v>
      </c>
      <c r="BW6" s="22">
        <f t="shared" si="8"/>
        <v>98.3</v>
      </c>
      <c r="BX6" s="22">
        <f t="shared" si="8"/>
        <v>98.89</v>
      </c>
      <c r="BY6" s="22">
        <f t="shared" si="8"/>
        <v>99.25</v>
      </c>
      <c r="BZ6" s="21" t="str">
        <f>IF(BZ7="","",IF(BZ7="-","【-】","【"&amp;SUBSTITUTE(TEXT(BZ7,"#,##0.00"),"-","△")&amp;"】"))</f>
        <v>【97.59】</v>
      </c>
      <c r="CA6" s="22">
        <f>IF(CA7="",NA(),CA7)</f>
        <v>177.16</v>
      </c>
      <c r="CB6" s="22">
        <f t="shared" ref="CB6:CJ6" si="9">IF(CB7="",NA(),CB7)</f>
        <v>177.27</v>
      </c>
      <c r="CC6" s="22">
        <f t="shared" si="9"/>
        <v>188.75</v>
      </c>
      <c r="CD6" s="22">
        <f t="shared" si="9"/>
        <v>195.49</v>
      </c>
      <c r="CE6" s="22">
        <f t="shared" si="9"/>
        <v>197.83</v>
      </c>
      <c r="CF6" s="22">
        <f t="shared" si="9"/>
        <v>167.1</v>
      </c>
      <c r="CG6" s="22">
        <f t="shared" si="9"/>
        <v>167.86</v>
      </c>
      <c r="CH6" s="22">
        <f t="shared" si="9"/>
        <v>173.68</v>
      </c>
      <c r="CI6" s="22">
        <f t="shared" si="9"/>
        <v>174.52</v>
      </c>
      <c r="CJ6" s="22">
        <f t="shared" si="9"/>
        <v>178.92</v>
      </c>
      <c r="CK6" s="21" t="str">
        <f>IF(CK7="","",IF(CK7="-","【-】","【"&amp;SUBSTITUTE(TEXT(CK7,"#,##0.00"),"-","△")&amp;"】"))</f>
        <v>【181.66】</v>
      </c>
      <c r="CL6" s="22">
        <f>IF(CL7="",NA(),CL7)</f>
        <v>57.52</v>
      </c>
      <c r="CM6" s="22">
        <f t="shared" ref="CM6:CU6" si="10">IF(CM7="",NA(),CM7)</f>
        <v>56.68</v>
      </c>
      <c r="CN6" s="22">
        <f t="shared" si="10"/>
        <v>55.5</v>
      </c>
      <c r="CO6" s="22">
        <f t="shared" si="10"/>
        <v>54.76</v>
      </c>
      <c r="CP6" s="22">
        <f t="shared" si="10"/>
        <v>54.32</v>
      </c>
      <c r="CQ6" s="22">
        <f t="shared" si="10"/>
        <v>59.91</v>
      </c>
      <c r="CR6" s="22">
        <f t="shared" si="10"/>
        <v>59.4</v>
      </c>
      <c r="CS6" s="22">
        <f t="shared" si="10"/>
        <v>59.24</v>
      </c>
      <c r="CT6" s="22">
        <f t="shared" si="10"/>
        <v>58.77</v>
      </c>
      <c r="CU6" s="22">
        <f t="shared" si="10"/>
        <v>59.17</v>
      </c>
      <c r="CV6" s="21" t="str">
        <f>IF(CV7="","",IF(CV7="-","【-】","【"&amp;SUBSTITUTE(TEXT(CV7,"#,##0.00"),"-","△")&amp;"】"))</f>
        <v>【60.21】</v>
      </c>
      <c r="CW6" s="22">
        <f>IF(CW7="",NA(),CW7)</f>
        <v>96.07</v>
      </c>
      <c r="CX6" s="22">
        <f t="shared" ref="CX6:DF6" si="11">IF(CX7="",NA(),CX7)</f>
        <v>96.54</v>
      </c>
      <c r="CY6" s="22">
        <f t="shared" si="11"/>
        <v>96.57</v>
      </c>
      <c r="CZ6" s="22">
        <f t="shared" si="11"/>
        <v>96.44</v>
      </c>
      <c r="DA6" s="22">
        <f t="shared" si="11"/>
        <v>96.21</v>
      </c>
      <c r="DB6" s="22">
        <f t="shared" si="11"/>
        <v>87.26</v>
      </c>
      <c r="DC6" s="22">
        <f t="shared" si="11"/>
        <v>87.57</v>
      </c>
      <c r="DD6" s="22">
        <f t="shared" si="11"/>
        <v>87.26</v>
      </c>
      <c r="DE6" s="22">
        <f t="shared" si="11"/>
        <v>86.95</v>
      </c>
      <c r="DF6" s="22">
        <f t="shared" si="11"/>
        <v>86.58</v>
      </c>
      <c r="DG6" s="21" t="str">
        <f>IF(DG7="","",IF(DG7="-","【-】","【"&amp;SUBSTITUTE(TEXT(DG7,"#,##0.00"),"-","△")&amp;"】"))</f>
        <v>【89.21】</v>
      </c>
      <c r="DH6" s="22">
        <f>IF(DH7="",NA(),DH7)</f>
        <v>53.07</v>
      </c>
      <c r="DI6" s="22">
        <f t="shared" ref="DI6:DQ6" si="12">IF(DI7="",NA(),DI7)</f>
        <v>54.63</v>
      </c>
      <c r="DJ6" s="22">
        <f t="shared" si="12"/>
        <v>55.71</v>
      </c>
      <c r="DK6" s="22">
        <f t="shared" si="12"/>
        <v>57.19</v>
      </c>
      <c r="DL6" s="22">
        <f t="shared" si="12"/>
        <v>58.25</v>
      </c>
      <c r="DM6" s="22">
        <f t="shared" si="12"/>
        <v>49.2</v>
      </c>
      <c r="DN6" s="22">
        <f t="shared" si="12"/>
        <v>50.01</v>
      </c>
      <c r="DO6" s="22">
        <f t="shared" si="12"/>
        <v>50.99</v>
      </c>
      <c r="DP6" s="22">
        <f t="shared" si="12"/>
        <v>51.79</v>
      </c>
      <c r="DQ6" s="22">
        <f t="shared" si="12"/>
        <v>52.02</v>
      </c>
      <c r="DR6" s="21" t="str">
        <f>IF(DR7="","",IF(DR7="-","【-】","【"&amp;SUBSTITUTE(TEXT(DR7,"#,##0.00"),"-","△")&amp;"】"))</f>
        <v>【52.41】</v>
      </c>
      <c r="DS6" s="22">
        <f>IF(DS7="",NA(),DS7)</f>
        <v>25.27</v>
      </c>
      <c r="DT6" s="22">
        <f t="shared" ref="DT6:EB6" si="13">IF(DT7="",NA(),DT7)</f>
        <v>27.78</v>
      </c>
      <c r="DU6" s="22">
        <f t="shared" si="13"/>
        <v>29.99</v>
      </c>
      <c r="DV6" s="22">
        <f t="shared" si="13"/>
        <v>31.99</v>
      </c>
      <c r="DW6" s="22">
        <f t="shared" si="13"/>
        <v>37.450000000000003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0.73</v>
      </c>
      <c r="EE6" s="22">
        <f t="shared" ref="EE6:EM6" si="14">IF(EE7="",NA(),EE7)</f>
        <v>0.91</v>
      </c>
      <c r="EF6" s="22">
        <f t="shared" si="14"/>
        <v>1.1399999999999999</v>
      </c>
      <c r="EG6" s="22">
        <f t="shared" si="14"/>
        <v>0.63</v>
      </c>
      <c r="EH6" s="22">
        <f t="shared" si="14"/>
        <v>0.46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262102</v>
      </c>
      <c r="D7" s="24">
        <v>46</v>
      </c>
      <c r="E7" s="24">
        <v>1</v>
      </c>
      <c r="F7" s="24">
        <v>0</v>
      </c>
      <c r="G7" s="24">
        <v>1</v>
      </c>
      <c r="H7" s="24" t="s">
        <v>93</v>
      </c>
      <c r="I7" s="24" t="s">
        <v>94</v>
      </c>
      <c r="J7" s="24" t="s">
        <v>95</v>
      </c>
      <c r="K7" s="24" t="s">
        <v>96</v>
      </c>
      <c r="L7" s="24" t="s">
        <v>97</v>
      </c>
      <c r="M7" s="24" t="s">
        <v>98</v>
      </c>
      <c r="N7" s="25" t="s">
        <v>99</v>
      </c>
      <c r="O7" s="25">
        <v>63.04</v>
      </c>
      <c r="P7" s="25">
        <v>99.99</v>
      </c>
      <c r="Q7" s="25">
        <v>3643</v>
      </c>
      <c r="R7" s="25">
        <v>68598</v>
      </c>
      <c r="S7" s="25">
        <v>24.35</v>
      </c>
      <c r="T7" s="25">
        <v>2817.17</v>
      </c>
      <c r="U7" s="25">
        <v>68340</v>
      </c>
      <c r="V7" s="25">
        <v>16.52</v>
      </c>
      <c r="W7" s="25">
        <v>4136.8</v>
      </c>
      <c r="X7" s="25">
        <v>102.64</v>
      </c>
      <c r="Y7" s="25">
        <v>102.74</v>
      </c>
      <c r="Z7" s="25">
        <v>97.48</v>
      </c>
      <c r="AA7" s="25">
        <v>106.25</v>
      </c>
      <c r="AB7" s="25">
        <v>105.26</v>
      </c>
      <c r="AC7" s="25">
        <v>110.91</v>
      </c>
      <c r="AD7" s="25">
        <v>111.49</v>
      </c>
      <c r="AE7" s="25">
        <v>109.09</v>
      </c>
      <c r="AF7" s="25">
        <v>109.05</v>
      </c>
      <c r="AG7" s="25">
        <v>107.61</v>
      </c>
      <c r="AH7" s="25">
        <v>107.26</v>
      </c>
      <c r="AI7" s="25">
        <v>0</v>
      </c>
      <c r="AJ7" s="25">
        <v>0</v>
      </c>
      <c r="AK7" s="25">
        <v>1.85</v>
      </c>
      <c r="AL7" s="25">
        <v>0</v>
      </c>
      <c r="AM7" s="25">
        <v>0</v>
      </c>
      <c r="AN7" s="25">
        <v>0.92</v>
      </c>
      <c r="AO7" s="25">
        <v>0.87</v>
      </c>
      <c r="AP7" s="25">
        <v>0.93</v>
      </c>
      <c r="AQ7" s="25">
        <v>1.02</v>
      </c>
      <c r="AR7" s="25">
        <v>1.24</v>
      </c>
      <c r="AS7" s="25">
        <v>1.61</v>
      </c>
      <c r="AT7" s="25">
        <v>244.94</v>
      </c>
      <c r="AU7" s="25">
        <v>212.87</v>
      </c>
      <c r="AV7" s="25">
        <v>169.94</v>
      </c>
      <c r="AW7" s="25">
        <v>187.87</v>
      </c>
      <c r="AX7" s="25">
        <v>179.22</v>
      </c>
      <c r="AY7" s="25">
        <v>350.79</v>
      </c>
      <c r="AZ7" s="25">
        <v>354.57</v>
      </c>
      <c r="BA7" s="25">
        <v>357.74</v>
      </c>
      <c r="BB7" s="25">
        <v>344.88</v>
      </c>
      <c r="BC7" s="25">
        <v>326.02</v>
      </c>
      <c r="BD7" s="25">
        <v>239.69</v>
      </c>
      <c r="BE7" s="25">
        <v>349.32</v>
      </c>
      <c r="BF7" s="25">
        <v>343.36</v>
      </c>
      <c r="BG7" s="25">
        <v>348.97</v>
      </c>
      <c r="BH7" s="25">
        <v>323.61</v>
      </c>
      <c r="BI7" s="25">
        <v>268.64</v>
      </c>
      <c r="BJ7" s="25">
        <v>322.92</v>
      </c>
      <c r="BK7" s="25">
        <v>303.45999999999998</v>
      </c>
      <c r="BL7" s="25">
        <v>307.27999999999997</v>
      </c>
      <c r="BM7" s="25">
        <v>304.02</v>
      </c>
      <c r="BN7" s="25">
        <v>300.54000000000002</v>
      </c>
      <c r="BO7" s="25">
        <v>264.86</v>
      </c>
      <c r="BP7" s="25">
        <v>86.3</v>
      </c>
      <c r="BQ7" s="25">
        <v>86.59</v>
      </c>
      <c r="BR7" s="25">
        <v>81</v>
      </c>
      <c r="BS7" s="25">
        <v>84.07</v>
      </c>
      <c r="BT7" s="25">
        <v>100.31</v>
      </c>
      <c r="BU7" s="25">
        <v>100.85</v>
      </c>
      <c r="BV7" s="25">
        <v>103.79</v>
      </c>
      <c r="BW7" s="25">
        <v>98.3</v>
      </c>
      <c r="BX7" s="25">
        <v>98.89</v>
      </c>
      <c r="BY7" s="25">
        <v>99.25</v>
      </c>
      <c r="BZ7" s="25">
        <v>97.59</v>
      </c>
      <c r="CA7" s="25">
        <v>177.16</v>
      </c>
      <c r="CB7" s="25">
        <v>177.27</v>
      </c>
      <c r="CC7" s="25">
        <v>188.75</v>
      </c>
      <c r="CD7" s="25">
        <v>195.49</v>
      </c>
      <c r="CE7" s="25">
        <v>197.83</v>
      </c>
      <c r="CF7" s="25">
        <v>167.1</v>
      </c>
      <c r="CG7" s="25">
        <v>167.86</v>
      </c>
      <c r="CH7" s="25">
        <v>173.68</v>
      </c>
      <c r="CI7" s="25">
        <v>174.52</v>
      </c>
      <c r="CJ7" s="25">
        <v>178.92</v>
      </c>
      <c r="CK7" s="25">
        <v>181.66</v>
      </c>
      <c r="CL7" s="25">
        <v>57.52</v>
      </c>
      <c r="CM7" s="25">
        <v>56.68</v>
      </c>
      <c r="CN7" s="25">
        <v>55.5</v>
      </c>
      <c r="CO7" s="25">
        <v>54.76</v>
      </c>
      <c r="CP7" s="25">
        <v>54.32</v>
      </c>
      <c r="CQ7" s="25">
        <v>59.91</v>
      </c>
      <c r="CR7" s="25">
        <v>59.4</v>
      </c>
      <c r="CS7" s="25">
        <v>59.24</v>
      </c>
      <c r="CT7" s="25">
        <v>58.77</v>
      </c>
      <c r="CU7" s="25">
        <v>59.17</v>
      </c>
      <c r="CV7" s="25">
        <v>60.21</v>
      </c>
      <c r="CW7" s="25">
        <v>96.07</v>
      </c>
      <c r="CX7" s="25">
        <v>96.54</v>
      </c>
      <c r="CY7" s="25">
        <v>96.57</v>
      </c>
      <c r="CZ7" s="25">
        <v>96.44</v>
      </c>
      <c r="DA7" s="25">
        <v>96.21</v>
      </c>
      <c r="DB7" s="25">
        <v>87.26</v>
      </c>
      <c r="DC7" s="25">
        <v>87.57</v>
      </c>
      <c r="DD7" s="25">
        <v>87.26</v>
      </c>
      <c r="DE7" s="25">
        <v>86.95</v>
      </c>
      <c r="DF7" s="25">
        <v>86.58</v>
      </c>
      <c r="DG7" s="25">
        <v>89.21</v>
      </c>
      <c r="DH7" s="25">
        <v>53.07</v>
      </c>
      <c r="DI7" s="25">
        <v>54.63</v>
      </c>
      <c r="DJ7" s="25">
        <v>55.71</v>
      </c>
      <c r="DK7" s="25">
        <v>57.19</v>
      </c>
      <c r="DL7" s="25">
        <v>58.25</v>
      </c>
      <c r="DM7" s="25">
        <v>49.2</v>
      </c>
      <c r="DN7" s="25">
        <v>50.01</v>
      </c>
      <c r="DO7" s="25">
        <v>50.99</v>
      </c>
      <c r="DP7" s="25">
        <v>51.79</v>
      </c>
      <c r="DQ7" s="25">
        <v>52.02</v>
      </c>
      <c r="DR7" s="25">
        <v>52.41</v>
      </c>
      <c r="DS7" s="25">
        <v>25.27</v>
      </c>
      <c r="DT7" s="25">
        <v>27.78</v>
      </c>
      <c r="DU7" s="25">
        <v>29.99</v>
      </c>
      <c r="DV7" s="25">
        <v>31.99</v>
      </c>
      <c r="DW7" s="25">
        <v>37.450000000000003</v>
      </c>
      <c r="DX7" s="25">
        <v>18.329999999999998</v>
      </c>
      <c r="DY7" s="25">
        <v>20.27</v>
      </c>
      <c r="DZ7" s="25">
        <v>21.69</v>
      </c>
      <c r="EA7" s="25">
        <v>23.19</v>
      </c>
      <c r="EB7" s="25">
        <v>24.61</v>
      </c>
      <c r="EC7" s="25">
        <v>26.78</v>
      </c>
      <c r="ED7" s="25">
        <v>0.73</v>
      </c>
      <c r="EE7" s="25">
        <v>0.91</v>
      </c>
      <c r="EF7" s="25">
        <v>1.1399999999999999</v>
      </c>
      <c r="EG7" s="25">
        <v>0.63</v>
      </c>
      <c r="EH7" s="25">
        <v>0.46</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諒</cp:lastModifiedBy>
  <cp:lastPrinted>2026-02-03T09:24:35Z</cp:lastPrinted>
  <dcterms:created xsi:type="dcterms:W3CDTF">2025-12-12T09:19:21Z</dcterms:created>
  <dcterms:modified xsi:type="dcterms:W3CDTF">2026-02-05T08:27:46Z</dcterms:modified>
  <cp:category/>
</cp:coreProperties>
</file>