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.照会関係\R7照会関係\経-庶務-01-00 _照会文書関係書\26_公営企業に係る「経営比較分析表」(令和６年度決算)の分析等について\"/>
    </mc:Choice>
  </mc:AlternateContent>
  <workbookProtection workbookAlgorithmName="SHA-512" workbookHashValue="zZUswVGNevgM7sqHmUrhL0nQ6GyZErgILJS5DeAlih0yq9T073TEroi1wZjVqSRsKLTExRtwFQ4ipEKWrR4piw==" workbookSaltValue="BpmhNGXrsnpwZ4g1Zx1eTg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<sst xmlns="http://schemas.openxmlformats.org/spreadsheetml/2006/main" count="236" uniqueCount="116">
  <si>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</si>
  <si>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</si>
  <si>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</si>
  <si>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</si>
  <si>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</si>
  <si>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</si>
  <si>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</si>
  <si>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</si>
  <si>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</si>
  <si>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</si>
  <si>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</si>
  <si>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</si>
  <si>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</si>
  <si>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</si>
  <si>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</si>
  <si>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</si>
  <si>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</si>
  <si>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</si>
  <si>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</si>
  <si>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</si>
  <si>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</si>
  <si>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</si>
  <si>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</si>
  <si>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</si>
  <si>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</si>
  <si>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</si>
  <si>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</si>
  <si>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</si>
  <si>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</si>
  <si>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</si>
  <si>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</si>
  <si>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</si>
  <si>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</si>
  <si>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</si>
  <si>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</si>
  <si>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</si>
  <si>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</si>
  <si>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</si>
  <si>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</si>
  <si>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</si>
  <si>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</si>
  <si>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</si>
  <si>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</si>
  <si>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</si>
  <si>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</si>
  <si>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</si>
  <si>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</si>
  <si>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</si>
  <si>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</si>
  <si>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</si>
  <si>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</si>
  <si>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</si>
  <si>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</si>
  <si>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</si>
  <si>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</si>
  <si>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</si>
  <si>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</si>
  <si>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</si>
  <si>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</si>
  <si>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</si>
  <si>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</si>
  <si>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</si>
  <si>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</si>
  <si>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</si>
  <si>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</si>
  <si>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</si>
  <si>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</si>
  <si>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</si>
  <si>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</si>
  <si>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</si>
  <si>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</si>
  <si>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</si>
  <si>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</si>
  <si>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</si>
  <si>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</si>
  <si>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</si>
  <si>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</si>
  <si>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</si>
  <si>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</si>
  <si>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</si>
  <si>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</si>
  <si>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</si>
  <si>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</si>
  <si>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</si>
  <si>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</si>
  <si>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</si>
  <si>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</si>
  <si>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</si>
  <si>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</si>
  <si>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</si>
  <si>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</si>
  <si>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</si>
  <si>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</si>
  <si>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</si>
  <si>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</si>
  <si>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</si>
  <si>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城陽市</t>
  </si>
  <si>
    <t>法適用</t>
  </si>
  <si>
    <t>下水道事業</t>
  </si>
  <si>
    <t>公共下水道</t>
  </si>
  <si>
    <t>Bb1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</si>
  <si>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</si>
  <si>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</si>
  <si>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</si>
  <si>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</si>
  <si>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</si>
  <si>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</si>
  <si>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</si>
  <si>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</si>
  <si>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</si>
  <si>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</si>
  <si>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</si>
  <si>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</si>
  <si>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本市では、令和２年度に策定した下水道事業ビジョンについて、前期期間における進捗状況を評価し、また策定後の事業環境等の変化に対応するため、令和７年度に中間見直しを実施した。
　中間見直し後の下水道事業ビジョンに基づき、これまで実施してきた重要な管路の耐震性確保の取り組みのほか、令和17年度までの間に設置後40年を超える、下水道施設の点検・調査を行い、老朽化対策を進める。
　また、令和８年度から包括的民間委託を開始することで、人材不足等の課題に対応する。</t>
    <rPh sb="6" eb="8">
      <t>レイワ</t>
    </rPh>
    <rPh sb="9" eb="11">
      <t>ネンド</t>
    </rPh>
    <rPh sb="12" eb="14">
      <t>サクテイ</t>
    </rPh>
    <rPh sb="16" eb="19">
      <t>ゲスイドウ</t>
    </rPh>
    <rPh sb="19" eb="21">
      <t>ジギョウ</t>
    </rPh>
    <rPh sb="30" eb="32">
      <t>ゼンキ</t>
    </rPh>
    <rPh sb="32" eb="34">
      <t>キカン</t>
    </rPh>
    <rPh sb="38" eb="40">
      <t>シンチョク</t>
    </rPh>
    <rPh sb="40" eb="42">
      <t>ジョウキョウ</t>
    </rPh>
    <rPh sb="43" eb="45">
      <t>ヒョウカ</t>
    </rPh>
    <rPh sb="49" eb="51">
      <t>サクテイ</t>
    </rPh>
    <rPh sb="51" eb="52">
      <t>ゴ</t>
    </rPh>
    <rPh sb="53" eb="55">
      <t>ジギョウ</t>
    </rPh>
    <rPh sb="55" eb="57">
      <t>カンキョウ</t>
    </rPh>
    <rPh sb="57" eb="58">
      <t>トウ</t>
    </rPh>
    <rPh sb="59" eb="61">
      <t>ヘンカ</t>
    </rPh>
    <rPh sb="62" eb="64">
      <t>タイオウ</t>
    </rPh>
    <rPh sb="69" eb="71">
      <t>レイワ</t>
    </rPh>
    <rPh sb="72" eb="74">
      <t>ネンド</t>
    </rPh>
    <rPh sb="75" eb="77">
      <t>チュウカン</t>
    </rPh>
    <rPh sb="77" eb="79">
      <t>ミナオ</t>
    </rPh>
    <rPh sb="81" eb="83">
      <t>ジッシ</t>
    </rPh>
    <rPh sb="88" eb="90">
      <t>チュウカン</t>
    </rPh>
    <rPh sb="90" eb="92">
      <t>ミナオ</t>
    </rPh>
    <rPh sb="93" eb="94">
      <t>ゴ</t>
    </rPh>
    <rPh sb="113" eb="115">
      <t>ジッシ</t>
    </rPh>
    <rPh sb="131" eb="132">
      <t>ト</t>
    </rPh>
    <rPh sb="133" eb="134">
      <t>ク</t>
    </rPh>
    <rPh sb="139" eb="141">
      <t>レイワ</t>
    </rPh>
    <rPh sb="143" eb="145">
      <t>ネンド</t>
    </rPh>
    <rPh sb="148" eb="149">
      <t>アイダ</t>
    </rPh>
    <rPh sb="150" eb="152">
      <t>セッチ</t>
    </rPh>
    <rPh sb="152" eb="153">
      <t>ゴ</t>
    </rPh>
    <rPh sb="155" eb="156">
      <t>ネン</t>
    </rPh>
    <rPh sb="157" eb="158">
      <t>コ</t>
    </rPh>
    <rPh sb="161" eb="164">
      <t>ゲスイドウ</t>
    </rPh>
    <rPh sb="164" eb="166">
      <t>シセツ</t>
    </rPh>
    <rPh sb="167" eb="169">
      <t>テンケン</t>
    </rPh>
    <rPh sb="170" eb="172">
      <t>チョウサ</t>
    </rPh>
    <rPh sb="173" eb="174">
      <t>オコナ</t>
    </rPh>
    <rPh sb="176" eb="179">
      <t>ロウキュウカ</t>
    </rPh>
    <rPh sb="179" eb="181">
      <t>タイサク</t>
    </rPh>
    <rPh sb="182" eb="183">
      <t>スス</t>
    </rPh>
    <phoneticPr fontId="4"/>
  </si>
  <si>
    <t>　①大口使用者に対する下水道使用料の軽減措置が令和５年度をもって終了したこと等により、収益の増加に伴って経常収益が増加したことに加え、支払利息の減少等により経常費用が減少したことで、経常収支比率は令和５年度に引き続き良化した。
　純利益の発生に伴って、②累積欠損金比率は年々改善しているものの、未だ累積欠損金の解消には至っておらず、他団体と比べて低水準の数値となっている。
　公共下水道事業は、企業債の残高や償還額が多いことから③流動比率は低く、④企業債残高対事業規模比率はいまだ高水準のままである。しかし、令和６年度は、使用料収益の増加に伴って営業収益が増加したことや、企業債残高の減少により、④企業債残高対事業規模比率は大きく良化した。
　⑤経費回収率は、前述の下水道使用料収益増加により100％に良化した。
　⑥汚水処理原価は、有収水量が増加したものの、一般会計繰入金の減少に伴って汚水処理費が増加したことで、悪化した。
　⑧水洗化率については、令和５年度に引き続きに上昇傾向にある。</t>
    <rPh sb="2" eb="4">
      <t>オオグチ</t>
    </rPh>
    <rPh sb="4" eb="7">
      <t>シヨウシャ</t>
    </rPh>
    <rPh sb="8" eb="9">
      <t>タイ</t>
    </rPh>
    <rPh sb="11" eb="14">
      <t>ゲスイドウ</t>
    </rPh>
    <rPh sb="14" eb="17">
      <t>シヨウリョウ</t>
    </rPh>
    <rPh sb="18" eb="20">
      <t>ケイゲン</t>
    </rPh>
    <rPh sb="20" eb="22">
      <t>ソチ</t>
    </rPh>
    <rPh sb="23" eb="25">
      <t>レイワ</t>
    </rPh>
    <rPh sb="26" eb="28">
      <t>ネンド</t>
    </rPh>
    <rPh sb="32" eb="34">
      <t>シュウリョウ</t>
    </rPh>
    <rPh sb="38" eb="39">
      <t>トウ</t>
    </rPh>
    <rPh sb="43" eb="45">
      <t>シュウエキ</t>
    </rPh>
    <rPh sb="46" eb="48">
      <t>ゾウカ</t>
    </rPh>
    <rPh sb="49" eb="50">
      <t>トモナ</t>
    </rPh>
    <rPh sb="52" eb="54">
      <t>ケイジョウ</t>
    </rPh>
    <rPh sb="54" eb="56">
      <t>シュウエキ</t>
    </rPh>
    <rPh sb="57" eb="59">
      <t>ゾウカ</t>
    </rPh>
    <rPh sb="64" eb="65">
      <t>クワ</t>
    </rPh>
    <rPh sb="115" eb="118">
      <t>ジュンリエキ</t>
    </rPh>
    <rPh sb="119" eb="121">
      <t>ハッセイ</t>
    </rPh>
    <rPh sb="122" eb="123">
      <t>トモナ</t>
    </rPh>
    <rPh sb="147" eb="148">
      <t>イマ</t>
    </rPh>
    <rPh sb="149" eb="151">
      <t>ルイセキ</t>
    </rPh>
    <rPh sb="151" eb="153">
      <t>ケッソン</t>
    </rPh>
    <rPh sb="153" eb="154">
      <t>キン</t>
    </rPh>
    <rPh sb="155" eb="157">
      <t>カイショウ</t>
    </rPh>
    <rPh sb="159" eb="160">
      <t>イタ</t>
    </rPh>
    <rPh sb="188" eb="190">
      <t>コウキョウ</t>
    </rPh>
    <rPh sb="190" eb="193">
      <t>ゲスイドウ</t>
    </rPh>
    <rPh sb="193" eb="195">
      <t>ジギョウ</t>
    </rPh>
    <rPh sb="197" eb="199">
      <t>キギョウ</t>
    </rPh>
    <rPh sb="199" eb="200">
      <t>サイ</t>
    </rPh>
    <rPh sb="201" eb="203">
      <t>ザンダカ</t>
    </rPh>
    <rPh sb="204" eb="206">
      <t>ショウカン</t>
    </rPh>
    <rPh sb="206" eb="207">
      <t>ガク</t>
    </rPh>
    <rPh sb="208" eb="209">
      <t>オオ</t>
    </rPh>
    <rPh sb="220" eb="221">
      <t>ヒク</t>
    </rPh>
    <rPh sb="254" eb="256">
      <t>レイワ</t>
    </rPh>
    <rPh sb="257" eb="259">
      <t>ネンド</t>
    </rPh>
    <rPh sb="286" eb="288">
      <t>キギョウ</t>
    </rPh>
    <rPh sb="288" eb="289">
      <t>サイ</t>
    </rPh>
    <rPh sb="289" eb="291">
      <t>ザンダカ</t>
    </rPh>
    <rPh sb="292" eb="294">
      <t>ゲンショウ</t>
    </rPh>
    <rPh sb="312" eb="313">
      <t>オオ</t>
    </rPh>
    <rPh sb="315" eb="317">
      <t>リョウカ</t>
    </rPh>
    <rPh sb="339" eb="341">
      <t>シュウエキ</t>
    </rPh>
    <rPh sb="341" eb="343">
      <t>ゾウカ</t>
    </rPh>
    <rPh sb="351" eb="353">
      <t>リョウカ</t>
    </rPh>
    <rPh sb="367" eb="369">
      <t>ユウシュウ</t>
    </rPh>
    <rPh sb="369" eb="371">
      <t>スイリョウ</t>
    </rPh>
    <rPh sb="372" eb="374">
      <t>ゾウカ</t>
    </rPh>
    <rPh sb="380" eb="382">
      <t>イッパン</t>
    </rPh>
    <rPh sb="382" eb="384">
      <t>カイケイ</t>
    </rPh>
    <rPh sb="384" eb="386">
      <t>クリイレ</t>
    </rPh>
    <rPh sb="386" eb="387">
      <t>キン</t>
    </rPh>
    <rPh sb="388" eb="390">
      <t>ゲンショウ</t>
    </rPh>
    <rPh sb="391" eb="392">
      <t>トモナ</t>
    </rPh>
    <rPh sb="394" eb="396">
      <t>オスイ</t>
    </rPh>
    <rPh sb="396" eb="398">
      <t>ショリ</t>
    </rPh>
    <rPh sb="398" eb="399">
      <t>ヒ</t>
    </rPh>
    <rPh sb="400" eb="402">
      <t>ゾウカ</t>
    </rPh>
    <rPh sb="408" eb="410">
      <t>アッカ</t>
    </rPh>
    <rPh sb="426" eb="428">
      <t>レイワ</t>
    </rPh>
    <rPh sb="429" eb="431">
      <t>ネンド</t>
    </rPh>
    <rPh sb="432" eb="433">
      <t>ヒ</t>
    </rPh>
    <rPh sb="434" eb="435">
      <t>ツヅ</t>
    </rPh>
    <phoneticPr fontId="4"/>
  </si>
  <si>
    <t>　昭和58年に事業認可され、平成２年から供用開始している。市内の下水道整備に関する投資は平成10年～15年頃が最も多い。
　また、全量流域下水道へ接続しており、市単独では処理施設を有していないため、有形固定資産の99％以上は、耐用年数50年の管渠や汚水ますである。
　下水道事業に関して、新規の資産取得は平成20年以降ほぼ生じておらず、減価償却も終わっていないことから、老朽度合いを示す①有形固定資産減価償却率は他団体と比べて高い水準である。
　令和５年度に耐用年数を超過した管渠が初めて発生したが、他団体と比べて低い水準であり、③管渠改善率も０%である。</t>
    <rPh sb="38" eb="39">
      <t>カン</t>
    </rPh>
    <rPh sb="41" eb="43">
      <t>トウシ</t>
    </rPh>
    <rPh sb="137" eb="139">
      <t>ジギョウ</t>
    </rPh>
    <rPh sb="140" eb="141">
      <t>カン</t>
    </rPh>
    <rPh sb="168" eb="170">
      <t>ゲンカ</t>
    </rPh>
    <rPh sb="170" eb="172">
      <t>ショウキャク</t>
    </rPh>
    <rPh sb="173" eb="174">
      <t>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</si>
</sst>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F-4356-ACAA-5B604074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0.35</c:v>
                </c:pt>
                <c:pt idx="2">
                  <c:v>0.1</c:v>
                </c:pt>
                <c:pt idx="3">
                  <c:v>1.51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F-4356-ACAA-5B604074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3-4953-81BC-BFF7984F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80.11</c:v>
                </c:pt>
                <c:pt idx="1">
                  <c:v>82.83</c:v>
                </c:pt>
                <c:pt idx="2">
                  <c:v>69.38</c:v>
                </c:pt>
                <c:pt idx="3">
                  <c:v>70.39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3-4953-81BC-BFF7984F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94.5</c:v>
                </c:pt>
                <c:pt idx="1">
                  <c:v>94.89</c:v>
                </c:pt>
                <c:pt idx="2">
                  <c:v>95.36</c:v>
                </c:pt>
                <c:pt idx="3">
                  <c:v>95.76</c:v>
                </c:pt>
                <c:pt idx="4">
                  <c:v>96.15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D08-81F5-F0C81BCC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95.96</c:v>
                </c:pt>
                <c:pt idx="1">
                  <c:v>95.73</c:v>
                </c:pt>
                <c:pt idx="2">
                  <c:v>96.1</c:v>
                </c:pt>
                <c:pt idx="3">
                  <c:v>96.61</c:v>
                </c:pt>
                <c:pt idx="4">
                  <c:v>96.35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4-4D08-81F5-F0C81BCC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122.41</c:v>
                </c:pt>
                <c:pt idx="1">
                  <c:v>128.16999999999999</c:v>
                </c:pt>
                <c:pt idx="2">
                  <c:v>131.59</c:v>
                </c:pt>
                <c:pt idx="3">
                  <c:v>132.12</c:v>
                </c:pt>
                <c:pt idx="4">
                  <c:v>135.87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6-444A-9D5E-033E0558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107.87</c:v>
                </c:pt>
                <c:pt idx="1">
                  <c:v>109.78</c:v>
                </c:pt>
                <c:pt idx="2">
                  <c:v>109.96</c:v>
                </c:pt>
                <c:pt idx="3">
                  <c:v>109.44</c:v>
                </c:pt>
                <c:pt idx="4">
                  <c:v>109.53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6-444A-9D5E-033E0558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29.02</c:v>
                </c:pt>
                <c:pt idx="1">
                  <c:v>31.24</c:v>
                </c:pt>
                <c:pt idx="2">
                  <c:v>33.39</c:v>
                </c:pt>
                <c:pt idx="3">
                  <c:v>35.619999999999997</c:v>
                </c:pt>
                <c:pt idx="4">
                  <c:v>37.840000000000003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35F-8502-8B9621A7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20.23</c:v>
                </c:pt>
                <c:pt idx="1">
                  <c:v>22.34</c:v>
                </c:pt>
                <c:pt idx="2">
                  <c:v>24.65</c:v>
                </c:pt>
                <c:pt idx="3">
                  <c:v>24.87</c:v>
                </c:pt>
                <c:pt idx="4">
                  <c:v>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8-435F-8502-8B9621A7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0.24</c:v>
                </c:pt>
                <c:pt idx="4" formatCode="#,##0.00;&quot;△&quot;#,##0.00;&quot;-&quot;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F-4B3D-A9A9-953948D3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1.94</c:v>
                </c:pt>
                <c:pt idx="2">
                  <c:v>2.42</c:v>
                </c:pt>
                <c:pt idx="3">
                  <c:v>3</c:v>
                </c:pt>
                <c:pt idx="4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F-4B3D-A9A9-953948D3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265.55</c:v>
                </c:pt>
                <c:pt idx="1">
                  <c:v>210.03</c:v>
                </c:pt>
                <c:pt idx="2">
                  <c:v>184.15</c:v>
                </c:pt>
                <c:pt idx="3">
                  <c:v>141.02000000000001</c:v>
                </c:pt>
                <c:pt idx="4">
                  <c:v>75.03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A-4152-A615-E8D85F65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11.59</c:v>
                </c:pt>
                <c:pt idx="1">
                  <c:v>9.36</c:v>
                </c:pt>
                <c:pt idx="2">
                  <c:v>7.56</c:v>
                </c:pt>
                <c:pt idx="3">
                  <c:v>5.84</c:v>
                </c:pt>
                <c:pt idx="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A-4152-A615-E8D85F65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6.48</c:v>
                </c:pt>
                <c:pt idx="1">
                  <c:v>9.61</c:v>
                </c:pt>
                <c:pt idx="2">
                  <c:v>8.42</c:v>
                </c:pt>
                <c:pt idx="3">
                  <c:v>17.62</c:v>
                </c:pt>
                <c:pt idx="4">
                  <c:v>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6-4EB2-ACE6-59B7FD90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37.200000000000003</c:v>
                </c:pt>
                <c:pt idx="1">
                  <c:v>47.13</c:v>
                </c:pt>
                <c:pt idx="2">
                  <c:v>50.85</c:v>
                </c:pt>
                <c:pt idx="3">
                  <c:v>63.13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6-4EB2-ACE6-59B7FD90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1694.34</c:v>
                </c:pt>
                <c:pt idx="1">
                  <c:v>1515.27</c:v>
                </c:pt>
                <c:pt idx="2">
                  <c:v>1582.08</c:v>
                </c:pt>
                <c:pt idx="3">
                  <c:v>1529.05</c:v>
                </c:pt>
                <c:pt idx="4">
                  <c:v>1246.3499999999999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A-4F45-AA0C-57EB7C4B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843.72</c:v>
                </c:pt>
                <c:pt idx="1">
                  <c:v>788.62</c:v>
                </c:pt>
                <c:pt idx="2">
                  <c:v>772.15</c:v>
                </c:pt>
                <c:pt idx="3">
                  <c:v>717.6</c:v>
                </c:pt>
                <c:pt idx="4">
                  <c:v>718.5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A-4F45-AA0C-57EB7C4B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94.23</c:v>
                </c:pt>
                <c:pt idx="1">
                  <c:v>99.45</c:v>
                </c:pt>
                <c:pt idx="2">
                  <c:v>96.99</c:v>
                </c:pt>
                <c:pt idx="3">
                  <c:v>96.87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D-44DC-A148-9700E6B4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94.81</c:v>
                </c:pt>
                <c:pt idx="1">
                  <c:v>99.88</c:v>
                </c:pt>
                <c:pt idx="2">
                  <c:v>98.82</c:v>
                </c:pt>
                <c:pt idx="3">
                  <c:v>97.58</c:v>
                </c:pt>
                <c:pt idx="4">
                  <c:v>98.33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D-44DC-A148-9700E6B4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149.54</c:v>
                </c:pt>
                <c:pt idx="1">
                  <c:v>155.99</c:v>
                </c:pt>
                <c:pt idx="2">
                  <c:v>150.12</c:v>
                </c:pt>
                <c:pt idx="3">
                  <c:v>150.12</c:v>
                </c:pt>
                <c:pt idx="4">
                  <c:v>172.48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0-4FB0-BDD2-DD8E3844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129.9</c:v>
                </c:pt>
                <c:pt idx="1">
                  <c:v>126.94</c:v>
                </c:pt>
                <c:pt idx="2">
                  <c:v>128.38999999999999</c:v>
                </c:pt>
                <c:pt idx="3">
                  <c:v>129.85</c:v>
                </c:pt>
                <c:pt idx="4">
                  <c:v>133.66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0-4FB0-BDD2-DD8E3844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23" zoomScale="85" zoomScaleNormal="8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京都府　城陽市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Bb1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73321</v>
      </c>
      <c r="AM8" s="44"/>
      <c r="AN8" s="44"/>
      <c r="AO8" s="44"/>
      <c r="AP8" s="44"/>
      <c r="AQ8" s="44"/>
      <c r="AR8" s="44"/>
      <c r="AS8" s="44"/>
      <c r="AT8" s="45">
        <f>データ!T6</f>
        <v>32.71</v>
      </c>
      <c r="AU8" s="45"/>
      <c r="AV8" s="45"/>
      <c r="AW8" s="45"/>
      <c r="AX8" s="45"/>
      <c r="AY8" s="45"/>
      <c r="AZ8" s="45"/>
      <c r="BA8" s="45"/>
      <c r="BB8" s="45">
        <f>データ!U6</f>
        <v>2241.5500000000002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22.11</v>
      </c>
      <c r="J10" s="45"/>
      <c r="K10" s="45"/>
      <c r="L10" s="45"/>
      <c r="M10" s="45"/>
      <c r="N10" s="45"/>
      <c r="O10" s="45"/>
      <c r="P10" s="45">
        <f>データ!P6</f>
        <v>99.58</v>
      </c>
      <c r="Q10" s="45"/>
      <c r="R10" s="45"/>
      <c r="S10" s="45"/>
      <c r="T10" s="45"/>
      <c r="U10" s="45"/>
      <c r="V10" s="45"/>
      <c r="W10" s="45">
        <f>データ!Q6</f>
        <v>97.57</v>
      </c>
      <c r="X10" s="45"/>
      <c r="Y10" s="45"/>
      <c r="Z10" s="45"/>
      <c r="AA10" s="45"/>
      <c r="AB10" s="45"/>
      <c r="AC10" s="45"/>
      <c r="AD10" s="44">
        <f>データ!R6</f>
        <v>3107</v>
      </c>
      <c r="AE10" s="44"/>
      <c r="AF10" s="44"/>
      <c r="AG10" s="44"/>
      <c r="AH10" s="44"/>
      <c r="AI10" s="44"/>
      <c r="AJ10" s="44"/>
      <c r="AK10" s="2"/>
      <c r="AL10" s="44">
        <f>データ!V6</f>
        <v>72745</v>
      </c>
      <c r="AM10" s="44"/>
      <c r="AN10" s="44"/>
      <c r="AO10" s="44"/>
      <c r="AP10" s="44"/>
      <c r="AQ10" s="44"/>
      <c r="AR10" s="44"/>
      <c r="AS10" s="44"/>
      <c r="AT10" s="45">
        <f>データ!W6</f>
        <v>9.3800000000000008</v>
      </c>
      <c r="AU10" s="45"/>
      <c r="AV10" s="45"/>
      <c r="AW10" s="45"/>
      <c r="AX10" s="45"/>
      <c r="AY10" s="45"/>
      <c r="AZ10" s="45"/>
      <c r="BA10" s="45"/>
      <c r="BB10" s="45">
        <f>データ!X6</f>
        <v>7755.33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BvWuE5RvwCtQErY0+PLcWfOo0461FKpDSVWFUkHmbYfX5TTc1QAhc0xH+6VI8bbPjI7vtOkIIBGctIXHO9t72g==" saltValue="TF83lmupEeXpf0ARB1li7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262072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城陽市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自治体職員</v>
      </c>
      <c r="N6" s="20" t="str">
        <f t="shared" si="3"/>
        <v>-</v>
      </c>
      <c r="O6" s="20">
        <f t="shared" si="3"/>
        <v>22.11</v>
      </c>
      <c r="P6" s="20">
        <f t="shared" si="3"/>
        <v>99.58</v>
      </c>
      <c r="Q6" s="20">
        <f t="shared" si="3"/>
        <v>97.57</v>
      </c>
      <c r="R6" s="20">
        <f t="shared" si="3"/>
        <v>3107</v>
      </c>
      <c r="S6" s="20">
        <f t="shared" si="3"/>
        <v>73321</v>
      </c>
      <c r="T6" s="20">
        <f t="shared" si="3"/>
        <v>32.71</v>
      </c>
      <c r="U6" s="20">
        <f t="shared" si="3"/>
        <v>2241.5500000000002</v>
      </c>
      <c r="V6" s="20">
        <f t="shared" si="3"/>
        <v>72745</v>
      </c>
      <c r="W6" s="20">
        <f t="shared" si="3"/>
        <v>9.3800000000000008</v>
      </c>
      <c r="X6" s="20">
        <f t="shared" si="3"/>
        <v>7755.33</v>
      </c>
      <c r="Y6" s="21">
        <f>IF(Y7="",NA(),Y7)</f>
        <v>122.41</v>
      </c>
      <c r="Z6" s="21">
        <f t="shared" ref="Z6:AH6" si="4">IF(Z7="",NA(),Z7)</f>
        <v>128.16999999999999</v>
      </c>
      <c r="AA6" s="21">
        <f t="shared" si="4"/>
        <v>131.59</v>
      </c>
      <c r="AB6" s="21">
        <f t="shared" si="4"/>
        <v>132.12</v>
      </c>
      <c r="AC6" s="21">
        <f t="shared" si="4"/>
        <v>135.87</v>
      </c>
      <c r="AD6" s="21">
        <f t="shared" si="4"/>
        <v>107.87</v>
      </c>
      <c r="AE6" s="21">
        <f t="shared" si="4"/>
        <v>109.78</v>
      </c>
      <c r="AF6" s="21">
        <f t="shared" si="4"/>
        <v>109.96</v>
      </c>
      <c r="AG6" s="21">
        <f t="shared" si="4"/>
        <v>109.44</v>
      </c>
      <c r="AH6" s="21">
        <f t="shared" si="4"/>
        <v>109.53</v>
      </c>
      <c r="AI6" s="20" t="str">
        <f>IF(AI7="","",IF(AI7="-","【-】","【"&amp;SUBSTITUTE(TEXT(AI7,"#,##0.00"),"-","△")&amp;"】"))</f>
        <v>【105.36】</v>
      </c>
      <c r="AJ6" s="21">
        <f>IF(AJ7="",NA(),AJ7)</f>
        <v>265.55</v>
      </c>
      <c r="AK6" s="21">
        <f t="shared" ref="AK6:AS6" si="5">IF(AK7="",NA(),AK7)</f>
        <v>210.03</v>
      </c>
      <c r="AL6" s="21">
        <f t="shared" si="5"/>
        <v>184.15</v>
      </c>
      <c r="AM6" s="21">
        <f t="shared" si="5"/>
        <v>141.02000000000001</v>
      </c>
      <c r="AN6" s="21">
        <f t="shared" si="5"/>
        <v>75.03</v>
      </c>
      <c r="AO6" s="21">
        <f t="shared" si="5"/>
        <v>11.59</v>
      </c>
      <c r="AP6" s="21">
        <f t="shared" si="5"/>
        <v>9.36</v>
      </c>
      <c r="AQ6" s="21">
        <f t="shared" si="5"/>
        <v>7.56</v>
      </c>
      <c r="AR6" s="21">
        <f t="shared" si="5"/>
        <v>5.84</v>
      </c>
      <c r="AS6" s="21">
        <f t="shared" si="5"/>
        <v>3.58</v>
      </c>
      <c r="AT6" s="20" t="str">
        <f>IF(AT7="","",IF(AT7="-","【-】","【"&amp;SUBSTITUTE(TEXT(AT7,"#,##0.00"),"-","△")&amp;"】"))</f>
        <v>【3.12】</v>
      </c>
      <c r="AU6" s="21">
        <f>IF(AU7="",NA(),AU7)</f>
        <v>6.48</v>
      </c>
      <c r="AV6" s="21">
        <f t="shared" ref="AV6:BD6" si="6">IF(AV7="",NA(),AV7)</f>
        <v>9.61</v>
      </c>
      <c r="AW6" s="21">
        <f t="shared" si="6"/>
        <v>8.42</v>
      </c>
      <c r="AX6" s="21">
        <f t="shared" si="6"/>
        <v>17.62</v>
      </c>
      <c r="AY6" s="21">
        <f t="shared" si="6"/>
        <v>9.52</v>
      </c>
      <c r="AZ6" s="21">
        <f t="shared" si="6"/>
        <v>37.200000000000003</v>
      </c>
      <c r="BA6" s="21">
        <f t="shared" si="6"/>
        <v>47.13</v>
      </c>
      <c r="BB6" s="21">
        <f t="shared" si="6"/>
        <v>50.85</v>
      </c>
      <c r="BC6" s="21">
        <f t="shared" si="6"/>
        <v>63.13</v>
      </c>
      <c r="BD6" s="21">
        <f t="shared" si="6"/>
        <v>70.599999999999994</v>
      </c>
      <c r="BE6" s="20" t="str">
        <f>IF(BE7="","",IF(BE7="-","【-】","【"&amp;SUBSTITUTE(TEXT(BE7,"#,##0.00"),"-","△")&amp;"】"))</f>
        <v>【82.75】</v>
      </c>
      <c r="BF6" s="21">
        <f>IF(BF7="",NA(),BF7)</f>
        <v>1694.34</v>
      </c>
      <c r="BG6" s="21">
        <f t="shared" ref="BG6:BO6" si="7">IF(BG7="",NA(),BG7)</f>
        <v>1515.27</v>
      </c>
      <c r="BH6" s="21">
        <f t="shared" si="7"/>
        <v>1582.08</v>
      </c>
      <c r="BI6" s="21">
        <f t="shared" si="7"/>
        <v>1529.05</v>
      </c>
      <c r="BJ6" s="21">
        <f t="shared" si="7"/>
        <v>1246.3499999999999</v>
      </c>
      <c r="BK6" s="21">
        <f t="shared" si="7"/>
        <v>843.72</v>
      </c>
      <c r="BL6" s="21">
        <f t="shared" si="7"/>
        <v>788.62</v>
      </c>
      <c r="BM6" s="21">
        <f t="shared" si="7"/>
        <v>772.15</v>
      </c>
      <c r="BN6" s="21">
        <f t="shared" si="7"/>
        <v>717.6</v>
      </c>
      <c r="BO6" s="21">
        <f t="shared" si="7"/>
        <v>718.5</v>
      </c>
      <c r="BP6" s="20" t="str">
        <f>IF(BP7="","",IF(BP7="-","【-】","【"&amp;SUBSTITUTE(TEXT(BP7,"#,##0.00"),"-","△")&amp;"】"))</f>
        <v>【602.56】</v>
      </c>
      <c r="BQ6" s="21">
        <f>IF(BQ7="",NA(),BQ7)</f>
        <v>94.23</v>
      </c>
      <c r="BR6" s="21">
        <f t="shared" ref="BR6:BZ6" si="8">IF(BR7="",NA(),BR7)</f>
        <v>99.45</v>
      </c>
      <c r="BS6" s="21">
        <f t="shared" si="8"/>
        <v>96.99</v>
      </c>
      <c r="BT6" s="21">
        <f t="shared" si="8"/>
        <v>96.87</v>
      </c>
      <c r="BU6" s="21">
        <f t="shared" si="8"/>
        <v>100</v>
      </c>
      <c r="BV6" s="21">
        <f t="shared" si="8"/>
        <v>94.81</v>
      </c>
      <c r="BW6" s="21">
        <f t="shared" si="8"/>
        <v>99.88</v>
      </c>
      <c r="BX6" s="21">
        <f t="shared" si="8"/>
        <v>98.82</v>
      </c>
      <c r="BY6" s="21">
        <f t="shared" si="8"/>
        <v>97.58</v>
      </c>
      <c r="BZ6" s="21">
        <f t="shared" si="8"/>
        <v>98.33</v>
      </c>
      <c r="CA6" s="20" t="str">
        <f>IF(CA7="","",IF(CA7="-","【-】","【"&amp;SUBSTITUTE(TEXT(CA7,"#,##0.00"),"-","△")&amp;"】"))</f>
        <v>【97.94】</v>
      </c>
      <c r="CB6" s="21">
        <f>IF(CB7="",NA(),CB7)</f>
        <v>149.54</v>
      </c>
      <c r="CC6" s="21">
        <f t="shared" ref="CC6:CK6" si="9">IF(CC7="",NA(),CC7)</f>
        <v>155.99</v>
      </c>
      <c r="CD6" s="21">
        <f t="shared" si="9"/>
        <v>150.12</v>
      </c>
      <c r="CE6" s="21">
        <f t="shared" si="9"/>
        <v>150.12</v>
      </c>
      <c r="CF6" s="21">
        <f t="shared" si="9"/>
        <v>172.48</v>
      </c>
      <c r="CG6" s="21">
        <f t="shared" si="9"/>
        <v>129.9</v>
      </c>
      <c r="CH6" s="21">
        <f t="shared" si="9"/>
        <v>126.94</v>
      </c>
      <c r="CI6" s="21">
        <f t="shared" si="9"/>
        <v>128.38999999999999</v>
      </c>
      <c r="CJ6" s="21">
        <f t="shared" si="9"/>
        <v>129.85</v>
      </c>
      <c r="CK6" s="21">
        <f t="shared" si="9"/>
        <v>133.66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80.11</v>
      </c>
      <c r="CS6" s="21">
        <f t="shared" si="10"/>
        <v>82.83</v>
      </c>
      <c r="CT6" s="21">
        <f t="shared" si="10"/>
        <v>69.38</v>
      </c>
      <c r="CU6" s="21">
        <f t="shared" si="10"/>
        <v>70.39</v>
      </c>
      <c r="CV6" s="21">
        <f t="shared" si="10"/>
        <v>72.13</v>
      </c>
      <c r="CW6" s="20" t="str">
        <f>IF(CW7="","",IF(CW7="-","【-】","【"&amp;SUBSTITUTE(TEXT(CW7,"#,##0.00"),"-","△")&amp;"】"))</f>
        <v>【60.13】</v>
      </c>
      <c r="CX6" s="21">
        <f>IF(CX7="",NA(),CX7)</f>
        <v>94.5</v>
      </c>
      <c r="CY6" s="21">
        <f t="shared" ref="CY6:DG6" si="11">IF(CY7="",NA(),CY7)</f>
        <v>94.89</v>
      </c>
      <c r="CZ6" s="21">
        <f t="shared" si="11"/>
        <v>95.36</v>
      </c>
      <c r="DA6" s="21">
        <f t="shared" si="11"/>
        <v>95.76</v>
      </c>
      <c r="DB6" s="21">
        <f t="shared" si="11"/>
        <v>96.15</v>
      </c>
      <c r="DC6" s="21">
        <f t="shared" si="11"/>
        <v>95.96</v>
      </c>
      <c r="DD6" s="21">
        <f t="shared" si="11"/>
        <v>95.73</v>
      </c>
      <c r="DE6" s="21">
        <f t="shared" si="11"/>
        <v>96.1</v>
      </c>
      <c r="DF6" s="21">
        <f t="shared" si="11"/>
        <v>96.61</v>
      </c>
      <c r="DG6" s="21">
        <f t="shared" si="11"/>
        <v>96.35</v>
      </c>
      <c r="DH6" s="20" t="str">
        <f>IF(DH7="","",IF(DH7="-","【-】","【"&amp;SUBSTITUTE(TEXT(DH7,"#,##0.00"),"-","△")&amp;"】"))</f>
        <v>【96.00】</v>
      </c>
      <c r="DI6" s="21">
        <f>IF(DI7="",NA(),DI7)</f>
        <v>29.02</v>
      </c>
      <c r="DJ6" s="21">
        <f t="shared" ref="DJ6:DR6" si="12">IF(DJ7="",NA(),DJ7)</f>
        <v>31.24</v>
      </c>
      <c r="DK6" s="21">
        <f t="shared" si="12"/>
        <v>33.39</v>
      </c>
      <c r="DL6" s="21">
        <f t="shared" si="12"/>
        <v>35.619999999999997</v>
      </c>
      <c r="DM6" s="21">
        <f t="shared" si="12"/>
        <v>37.840000000000003</v>
      </c>
      <c r="DN6" s="21">
        <f t="shared" si="12"/>
        <v>20.23</v>
      </c>
      <c r="DO6" s="21">
        <f t="shared" si="12"/>
        <v>22.34</v>
      </c>
      <c r="DP6" s="21">
        <f t="shared" si="12"/>
        <v>24.65</v>
      </c>
      <c r="DQ6" s="21">
        <f t="shared" si="12"/>
        <v>24.87</v>
      </c>
      <c r="DR6" s="21">
        <f t="shared" si="12"/>
        <v>26.94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1">
        <f t="shared" si="13"/>
        <v>0.24</v>
      </c>
      <c r="DX6" s="21">
        <f t="shared" si="13"/>
        <v>0.24</v>
      </c>
      <c r="DY6" s="21">
        <f t="shared" si="13"/>
        <v>1.63</v>
      </c>
      <c r="DZ6" s="21">
        <f t="shared" si="13"/>
        <v>1.94</v>
      </c>
      <c r="EA6" s="21">
        <f t="shared" si="13"/>
        <v>2.42</v>
      </c>
      <c r="EB6" s="21">
        <f t="shared" si="13"/>
        <v>3</v>
      </c>
      <c r="EC6" s="21">
        <f t="shared" si="13"/>
        <v>3.91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0.12</v>
      </c>
      <c r="EK6" s="21">
        <f t="shared" si="14"/>
        <v>0.35</v>
      </c>
      <c r="EL6" s="21">
        <f t="shared" si="14"/>
        <v>0.1</v>
      </c>
      <c r="EM6" s="21">
        <f t="shared" si="14"/>
        <v>1.51</v>
      </c>
      <c r="EN6" s="21">
        <f t="shared" si="14"/>
        <v>0.17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262072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22.11</v>
      </c>
      <c r="P7" s="24">
        <v>99.58</v>
      </c>
      <c r="Q7" s="24">
        <v>97.57</v>
      </c>
      <c r="R7" s="24">
        <v>3107</v>
      </c>
      <c r="S7" s="24">
        <v>73321</v>
      </c>
      <c r="T7" s="24">
        <v>32.71</v>
      </c>
      <c r="U7" s="24">
        <v>2241.5500000000002</v>
      </c>
      <c r="V7" s="24">
        <v>72745</v>
      </c>
      <c r="W7" s="24">
        <v>9.3800000000000008</v>
      </c>
      <c r="X7" s="24">
        <v>7755.33</v>
      </c>
      <c r="Y7" s="24">
        <v>122.41</v>
      </c>
      <c r="Z7" s="24">
        <v>128.16999999999999</v>
      </c>
      <c r="AA7" s="24">
        <v>131.59</v>
      </c>
      <c r="AB7" s="24">
        <v>132.12</v>
      </c>
      <c r="AC7" s="24">
        <v>135.87</v>
      </c>
      <c r="AD7" s="24">
        <v>107.87</v>
      </c>
      <c r="AE7" s="24">
        <v>109.78</v>
      </c>
      <c r="AF7" s="24">
        <v>109.96</v>
      </c>
      <c r="AG7" s="24">
        <v>109.44</v>
      </c>
      <c r="AH7" s="24">
        <v>109.53</v>
      </c>
      <c r="AI7" s="24">
        <v>105.36</v>
      </c>
      <c r="AJ7" s="24">
        <v>265.55</v>
      </c>
      <c r="AK7" s="24">
        <v>210.03</v>
      </c>
      <c r="AL7" s="24">
        <v>184.15</v>
      </c>
      <c r="AM7" s="24">
        <v>141.02000000000001</v>
      </c>
      <c r="AN7" s="24">
        <v>75.03</v>
      </c>
      <c r="AO7" s="24">
        <v>11.59</v>
      </c>
      <c r="AP7" s="24">
        <v>9.36</v>
      </c>
      <c r="AQ7" s="24">
        <v>7.56</v>
      </c>
      <c r="AR7" s="24">
        <v>5.84</v>
      </c>
      <c r="AS7" s="24">
        <v>3.58</v>
      </c>
      <c r="AT7" s="24">
        <v>3.12</v>
      </c>
      <c r="AU7" s="24">
        <v>6.48</v>
      </c>
      <c r="AV7" s="24">
        <v>9.61</v>
      </c>
      <c r="AW7" s="24">
        <v>8.42</v>
      </c>
      <c r="AX7" s="24">
        <v>17.62</v>
      </c>
      <c r="AY7" s="24">
        <v>9.52</v>
      </c>
      <c r="AZ7" s="24">
        <v>37.200000000000003</v>
      </c>
      <c r="BA7" s="24">
        <v>47.13</v>
      </c>
      <c r="BB7" s="24">
        <v>50.85</v>
      </c>
      <c r="BC7" s="24">
        <v>63.13</v>
      </c>
      <c r="BD7" s="24">
        <v>70.599999999999994</v>
      </c>
      <c r="BE7" s="24">
        <v>82.75</v>
      </c>
      <c r="BF7" s="24">
        <v>1694.34</v>
      </c>
      <c r="BG7" s="24">
        <v>1515.27</v>
      </c>
      <c r="BH7" s="24">
        <v>1582.08</v>
      </c>
      <c r="BI7" s="24">
        <v>1529.05</v>
      </c>
      <c r="BJ7" s="24">
        <v>1246.3499999999999</v>
      </c>
      <c r="BK7" s="24">
        <v>843.72</v>
      </c>
      <c r="BL7" s="24">
        <v>788.62</v>
      </c>
      <c r="BM7" s="24">
        <v>772.15</v>
      </c>
      <c r="BN7" s="24">
        <v>717.6</v>
      </c>
      <c r="BO7" s="24">
        <v>718.5</v>
      </c>
      <c r="BP7" s="24">
        <v>602.55999999999995</v>
      </c>
      <c r="BQ7" s="24">
        <v>94.23</v>
      </c>
      <c r="BR7" s="24">
        <v>99.45</v>
      </c>
      <c r="BS7" s="24">
        <v>96.99</v>
      </c>
      <c r="BT7" s="24">
        <v>96.87</v>
      </c>
      <c r="BU7" s="24">
        <v>100</v>
      </c>
      <c r="BV7" s="24">
        <v>94.81</v>
      </c>
      <c r="BW7" s="24">
        <v>99.88</v>
      </c>
      <c r="BX7" s="24">
        <v>98.82</v>
      </c>
      <c r="BY7" s="24">
        <v>97.58</v>
      </c>
      <c r="BZ7" s="24">
        <v>98.33</v>
      </c>
      <c r="CA7" s="24">
        <v>97.94</v>
      </c>
      <c r="CB7" s="24">
        <v>149.54</v>
      </c>
      <c r="CC7" s="24">
        <v>155.99</v>
      </c>
      <c r="CD7" s="24">
        <v>150.12</v>
      </c>
      <c r="CE7" s="24">
        <v>150.12</v>
      </c>
      <c r="CF7" s="24">
        <v>172.48</v>
      </c>
      <c r="CG7" s="24">
        <v>129.9</v>
      </c>
      <c r="CH7" s="24">
        <v>126.94</v>
      </c>
      <c r="CI7" s="24">
        <v>128.38999999999999</v>
      </c>
      <c r="CJ7" s="24">
        <v>129.85</v>
      </c>
      <c r="CK7" s="24">
        <v>133.66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80.11</v>
      </c>
      <c r="CS7" s="24">
        <v>82.83</v>
      </c>
      <c r="CT7" s="24">
        <v>69.38</v>
      </c>
      <c r="CU7" s="24">
        <v>70.39</v>
      </c>
      <c r="CV7" s="24">
        <v>72.13</v>
      </c>
      <c r="CW7" s="24">
        <v>60.13</v>
      </c>
      <c r="CX7" s="24">
        <v>94.5</v>
      </c>
      <c r="CY7" s="24">
        <v>94.89</v>
      </c>
      <c r="CZ7" s="24">
        <v>95.36</v>
      </c>
      <c r="DA7" s="24">
        <v>95.76</v>
      </c>
      <c r="DB7" s="24">
        <v>96.15</v>
      </c>
      <c r="DC7" s="24">
        <v>95.96</v>
      </c>
      <c r="DD7" s="24">
        <v>95.73</v>
      </c>
      <c r="DE7" s="24">
        <v>96.1</v>
      </c>
      <c r="DF7" s="24">
        <v>96.61</v>
      </c>
      <c r="DG7" s="24">
        <v>96.35</v>
      </c>
      <c r="DH7" s="24">
        <v>96</v>
      </c>
      <c r="DI7" s="24">
        <v>29.02</v>
      </c>
      <c r="DJ7" s="24">
        <v>31.24</v>
      </c>
      <c r="DK7" s="24">
        <v>33.39</v>
      </c>
      <c r="DL7" s="24">
        <v>35.619999999999997</v>
      </c>
      <c r="DM7" s="24">
        <v>37.840000000000003</v>
      </c>
      <c r="DN7" s="24">
        <v>20.23</v>
      </c>
      <c r="DO7" s="24">
        <v>22.34</v>
      </c>
      <c r="DP7" s="24">
        <v>24.65</v>
      </c>
      <c r="DQ7" s="24">
        <v>24.87</v>
      </c>
      <c r="DR7" s="24">
        <v>26.94</v>
      </c>
      <c r="DS7" s="24">
        <v>42.2</v>
      </c>
      <c r="DT7" s="24">
        <v>0</v>
      </c>
      <c r="DU7" s="24">
        <v>0</v>
      </c>
      <c r="DV7" s="24">
        <v>0</v>
      </c>
      <c r="DW7" s="24">
        <v>0.24</v>
      </c>
      <c r="DX7" s="24">
        <v>0.24</v>
      </c>
      <c r="DY7" s="24">
        <v>1.63</v>
      </c>
      <c r="DZ7" s="24">
        <v>1.94</v>
      </c>
      <c r="EA7" s="24">
        <v>2.42</v>
      </c>
      <c r="EB7" s="24">
        <v>3</v>
      </c>
      <c r="EC7" s="24">
        <v>3.91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0.12</v>
      </c>
      <c r="EK7" s="24">
        <v>0.35</v>
      </c>
      <c r="EL7" s="24">
        <v>0.1</v>
      </c>
      <c r="EM7" s="24">
        <v>1.51</v>
      </c>
      <c r="EN7" s="24">
        <v>0.17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城陽市役所</cp:lastModifiedBy>
  <cp:lastPrinted>2026-02-09T02:30:14Z</cp:lastPrinted>
  <dcterms:created xsi:type="dcterms:W3CDTF">2025-12-23T06:02:42Z</dcterms:created>
  <dcterms:modified xsi:type="dcterms:W3CDTF">2026-02-09T02:30:24Z</dcterms:modified>
  <cp:category/>
</cp:coreProperties>
</file>