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D下水道経営係（旧経営係）\42公営企業に係る「経営比較分析表」\令和７年度　　公営企業に係る経営比較分析表（令和６年度決算）の分析等について（依頼）\下水回答\"/>
    </mc:Choice>
  </mc:AlternateContent>
  <xr:revisionPtr revIDLastSave="0" documentId="13_ncr:1_{CA074C39-275B-4BD3-8C50-544AAD8A650A}" xr6:coauthVersionLast="36" xr6:coauthVersionMax="36" xr10:uidLastSave="{00000000-0000-0000-0000-000000000000}"/>
  <workbookProtection workbookAlgorithmName="SHA-512" workbookHashValue="bRHxoGmT9QorZE4exczoxKEgXIE3iP3MSm8268IpQCw41ypKCtQm7BK0Ti26iSs89Pj6iD1QWc0eHw2GFo/cDg==" workbookSaltValue="GDnzPeBjeSlUMaMIX7Dmrg==" workbookSpinCount="100000" lockStructure="1"/>
  <bookViews>
    <workbookView xWindow="0" yWindow="0" windowWidth="21570" windowHeight="940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G85" i="4"/>
  <c r="E85" i="4"/>
  <c r="BB10" i="4"/>
  <c r="AT10" i="4"/>
  <c r="P10"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<sst xmlns="http://schemas.openxmlformats.org/spreadsheetml/2006/main" count="231" uniqueCount="116">
  <si>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</si>
  <si>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</si>
  <si>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</si>
  <si>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</si>
  <si>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</si>
  <si>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</si>
  <si>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</si>
  <si>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</si>
  <si>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</si>
  <si>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</si>
  <si>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</si>
  <si>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</si>
  <si>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</si>
  <si>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</si>
  <si>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</si>
  <si>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</si>
  <si>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</si>
  <si>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</si>
  <si>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</si>
  <si>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</si>
  <si>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</si>
  <si>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</si>
  <si>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</si>
  <si>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</si>
  <si>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</si>
  <si>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</si>
  <si>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</si>
  <si>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</si>
  <si>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</si>
  <si>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</si>
  <si>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</si>
  <si>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</si>
  <si>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</si>
  <si>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</si>
  <si>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</si>
  <si>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</si>
  <si>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</si>
  <si>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</si>
  <si>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</si>
  <si>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</si>
  <si>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</si>
  <si>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</si>
  <si>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</si>
  <si>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</si>
  <si>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</si>
  <si>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</si>
  <si>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</si>
  <si>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</si>
  <si>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</si>
  <si>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</si>
  <si>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</si>
  <si>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</si>
  <si>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</si>
  <si>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</si>
  <si>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</si>
  <si>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</si>
  <si>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</si>
  <si>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</si>
  <si>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</si>
  <si>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</si>
  <si>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</si>
  <si>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</si>
  <si>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</si>
  <si>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</si>
  <si>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</si>
  <si>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</si>
  <si>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</si>
  <si>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</si>
  <si>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</si>
  <si>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</si>
  <si>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</si>
  <si>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</si>
  <si>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</si>
  <si>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</si>
  <si>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</si>
  <si>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</si>
  <si>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</si>
  <si>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</si>
  <si>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</si>
  <si>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</si>
  <si>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</si>
  <si>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</si>
  <si>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</si>
  <si>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</si>
  <si>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</si>
  <si>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</si>
  <si>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</si>
  <si>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</si>
  <si>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</si>
  <si>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</si>
  <si>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</si>
  <si>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</si>
  <si>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</si>
  <si>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</si>
  <si>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</si>
  <si>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</si>
  <si>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亀岡市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</si>
  <si>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</si>
  <si>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</si>
  <si>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</si>
  <si>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</si>
  <si>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</si>
  <si>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</si>
  <si>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</si>
  <si>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</si>
  <si>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</si>
  <si>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</si>
  <si>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</si>
  <si>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</si>
  <si>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</si>
  <si>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</si>
  <si>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</si>
  <si>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</si>
  <si>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特定環境保全公共下水道事業については、令和元年度から地方公営企業法を全部適用しています。
①経常収支比率
　単年度収支の黒字を示す100％以上となっており、類似団体平均値も上回っています。
②累積欠損金比率
　累積欠損金は発生していません。
③流動比率
　100％を下回る水準となっていますが、現金預金が増えたことで比率が上昇しました。
④企業債残高対事業規模比率
　企業債償還金は全額一般会計負担となっているため、0％となっています。
⑤経費回収率
　類似団体に比べ、おおむね使用料で回収すべき経費を賄える使用料収入となっていますが、今後も汚水処理費の縮減に取り組む必要があります。
⑥汚水処理原価
　維持管理費の抑制などにより、類似団体に比べ低い値で推移しています。
⑦施設利用率
　類似団体に比べ低い比率となっており、施設統合等により、効率的な施設利用に努めます。
⑧水洗化率
　水洗化促進の取組により、類似団体に比べ高い水準となっています。</t>
    <rPh sb="79" eb="81">
      <t>ルイジ</t>
    </rPh>
    <rPh sb="81" eb="83">
      <t>ダンタイ</t>
    </rPh>
    <rPh sb="83" eb="86">
      <t>ヘイキンチ</t>
    </rPh>
    <rPh sb="87" eb="89">
      <t>ウワマワ</t>
    </rPh>
    <phoneticPr fontId="4"/>
  </si>
  <si>
    <t>①有形固定資産減価償却率
　減価償却が進み上昇傾向にありますが、本事業は平成14年12月の供用開始のため、法定耐用年数に基づく更新時期が到来した資産が少なく、低い水準となっています。
②管渠老朽化率
　法定耐用年数を超えた管渠は現在のところありません。
③管渠改善率
　法定耐用年数を超えた管渠はないため、特に更新・老朽化対策は実施していません。</t>
    <phoneticPr fontId="4"/>
  </si>
  <si>
    <t>　単年度収支は黒字であり、累積欠損金も発生していません。企業債の償還が進み、保有資金が増加傾向にあることで、資金収支が改善しつつありますが、人口減少等に伴う水需要の減少や、近年の人件費の増加や物価高騰による営業費用の増加により、今後、経営は厳しい状態になっていくことが予想されます。
　また、人材の確保が深刻な課題になっており、熟練職員からの技術の継承に努めるとともに、職員の技術力や専門性の向上を図ります。
　本事業に係る資産の多くは法定耐用年数に基づく更新時期が未到来ではありますが、今後の更新需要に備え、水洗化率の向上に取り組み、使用料収入の確保に努めるとともに、更なる経費削減、施設統合の取組など、令和2年度に策定した「亀岡市上下水道ビジョン」に沿って行うこととしています。
　本事業は、平成31年4月1日から地方公営企業法の全部適用に併せて本市下水道事業との経営統合を行い、事業運営の更なる効率化・健全化に取り組んでいます。</t>
    <rPh sb="114" eb="116">
      <t>コンゴ</t>
    </rPh>
    <rPh sb="117" eb="119">
      <t>ケイエイ</t>
    </rPh>
    <rPh sb="120" eb="121">
      <t>キビ</t>
    </rPh>
    <rPh sb="123" eb="125">
      <t>ジョウタイ</t>
    </rPh>
    <rPh sb="134" eb="136">
      <t>ヨソウ</t>
    </rPh>
    <rPh sb="255" eb="258">
      <t>スイセンカ</t>
    </rPh>
    <rPh sb="258" eb="259">
      <t>リツ</t>
    </rPh>
    <rPh sb="260" eb="262">
      <t>コウジョウ</t>
    </rPh>
    <rPh sb="263" eb="264">
      <t>ト</t>
    </rPh>
    <rPh sb="265" eb="266">
      <t>ク</t>
    </rPh>
    <rPh sb="277" eb="27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</si>
</sst>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8C-4E93-B75C-217DE23A6A5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B08C-4E93-B75C-217DE23A6A5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31.92</c:v>
                </c:pt>
                <c:pt idx="1">
                  <c:v>30.46</c:v>
                </c:pt>
                <c:pt idx="2">
                  <c:v>29.77</c:v>
                </c:pt>
                <c:pt idx="3">
                  <c:v>30.08</c:v>
                </c:pt>
                <c:pt idx="4">
                  <c:v>29.31</c:v>
                </c:pt>
              </c:numCache>
            </c:numRef>
          </c:val>
          <c:extLst>
            <c:ext xmlns:c16="http://schemas.microsoft.com/office/drawing/2014/chart" uri="{C3380CC4-5D6E-409C-BE32-E72D297353CC}">
              <c16:uniqueId val="{00000000-4F4F-4C05-8076-691B2C32941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4F4F-4C05-8076-691B2C32941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95.93</c:v>
                </c:pt>
                <c:pt idx="1">
                  <c:v>96.61</c:v>
                </c:pt>
                <c:pt idx="2">
                  <c:v>97.38</c:v>
                </c:pt>
                <c:pt idx="3">
                  <c:v>95.72</c:v>
                </c:pt>
                <c:pt idx="4">
                  <c:v>96.58</c:v>
                </c:pt>
              </c:numCache>
            </c:numRef>
          </c:val>
          <c:extLst>
            <c:ext xmlns:c16="http://schemas.microsoft.com/office/drawing/2014/chart" uri="{C3380CC4-5D6E-409C-BE32-E72D297353CC}">
              <c16:uniqueId val="{00000000-535D-4693-AE0E-30D24628426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535D-4693-AE0E-30D24628426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112.9</c:v>
                </c:pt>
                <c:pt idx="1">
                  <c:v>113.91</c:v>
                </c:pt>
                <c:pt idx="2">
                  <c:v>114.56</c:v>
                </c:pt>
                <c:pt idx="3">
                  <c:v>111.74</c:v>
                </c:pt>
                <c:pt idx="4">
                  <c:v>121.43</c:v>
                </c:pt>
              </c:numCache>
            </c:numRef>
          </c:val>
          <c:extLst>
            <c:ext xmlns:c16="http://schemas.microsoft.com/office/drawing/2014/chart" uri="{C3380CC4-5D6E-409C-BE32-E72D297353CC}">
              <c16:uniqueId val="{00000000-DFFC-4A0E-9B82-C2C822ED5E3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DFFC-4A0E-9B82-C2C822ED5E3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7.19</c:v>
                </c:pt>
                <c:pt idx="1">
                  <c:v>10.78</c:v>
                </c:pt>
                <c:pt idx="2">
                  <c:v>14.37</c:v>
                </c:pt>
                <c:pt idx="3">
                  <c:v>17.96</c:v>
                </c:pt>
                <c:pt idx="4">
                  <c:v>21.31</c:v>
                </c:pt>
              </c:numCache>
            </c:numRef>
          </c:val>
          <c:extLst>
            <c:ext xmlns:c16="http://schemas.microsoft.com/office/drawing/2014/chart" uri="{C3380CC4-5D6E-409C-BE32-E72D297353CC}">
              <c16:uniqueId val="{00000000-F0C9-40EE-B1D5-183263615C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F0C9-40EE-B1D5-183263615C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16-4E19-9ECC-C2D3F8E95F3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6D16-4E19-9ECC-C2D3F8E95F3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79-415A-9DD4-C1EEAEABD49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4379-415A-9DD4-C1EEAEABD49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40.869999999999997</c:v>
                </c:pt>
                <c:pt idx="1">
                  <c:v>49.04</c:v>
                </c:pt>
                <c:pt idx="2">
                  <c:v>53.52</c:v>
                </c:pt>
                <c:pt idx="3">
                  <c:v>59.87</c:v>
                </c:pt>
                <c:pt idx="4">
                  <c:v>67.97</c:v>
                </c:pt>
              </c:numCache>
            </c:numRef>
          </c:val>
          <c:extLst>
            <c:ext xmlns:c16="http://schemas.microsoft.com/office/drawing/2014/chart" uri="{C3380CC4-5D6E-409C-BE32-E72D297353CC}">
              <c16:uniqueId val="{00000000-5A4E-4A88-8E71-587FE3ED83B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5A4E-4A88-8E71-587FE3ED83B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4A-4D5E-B58E-E9CB68A92CA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654A-4D5E-B58E-E9CB68A92CA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8E2-4172-AFDC-DF2A1D6680A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B8E2-4172-AFDC-DF2A1D6680A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175.65</c:v>
                </c:pt>
                <c:pt idx="1">
                  <c:v>174.55</c:v>
                </c:pt>
                <c:pt idx="2">
                  <c:v>174.79</c:v>
                </c:pt>
                <c:pt idx="3">
                  <c:v>175.25</c:v>
                </c:pt>
                <c:pt idx="4">
                  <c:v>175.01</c:v>
                </c:pt>
              </c:numCache>
            </c:numRef>
          </c:val>
          <c:extLst>
            <c:ext xmlns:c16="http://schemas.microsoft.com/office/drawing/2014/chart" uri="{C3380CC4-5D6E-409C-BE32-E72D297353CC}">
              <c16:uniqueId val="{00000000-D7A8-4F0C-9328-E746F309A50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D7A8-4F0C-9328-E746F309A50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1" zoomScale="130" zoomScaleNormal="130" workbookViewId="0">
      <selection activeCell="CD72" sqref="CD7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1" t="str">
        <f>データ!H6</f>
        <v>京都府　亀岡市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2" t="s">
        <v>9</v>
      </c>
      <c r="BM7" s="63"/>
      <c r="BN7" s="63"/>
      <c r="BO7" s="63"/>
      <c r="BP7" s="63"/>
      <c r="BQ7" s="63"/>
      <c r="BR7" s="63"/>
      <c r="BS7" s="63"/>
      <c r="BT7" s="63"/>
      <c r="BU7" s="63"/>
      <c r="BV7" s="63"/>
      <c r="BW7" s="63"/>
      <c r="BX7" s="63"/>
      <c r="BY7" s="64"/>
    </row>
    <row r="8" spans="1:78" ht="18.75" customHeight="1" x14ac:dyDescent="0.15">
      <c r="A8" s="2"/>
      <c r="B8" s="58" t="str">
        <f>データ!I6</f>
        <v>法適用</v>
      </c>
      <c r="C8" s="58"/>
      <c r="D8" s="58"/>
      <c r="E8" s="58"/>
      <c r="F8" s="58"/>
      <c r="G8" s="58"/>
      <c r="H8" s="58"/>
      <c r="I8" s="58" t="str">
        <f>データ!J6</f>
        <v>下水道事業</v>
      </c>
      <c r="J8" s="58"/>
      <c r="K8" s="58"/>
      <c r="L8" s="58"/>
      <c r="M8" s="58"/>
      <c r="N8" s="58"/>
      <c r="O8" s="58"/>
      <c r="P8" s="58" t="str">
        <f>データ!K6</f>
        <v>特定環境保全公共下水道</v>
      </c>
      <c r="Q8" s="58"/>
      <c r="R8" s="58"/>
      <c r="S8" s="58"/>
      <c r="T8" s="58"/>
      <c r="U8" s="58"/>
      <c r="V8" s="58"/>
      <c r="W8" s="58" t="str">
        <f>データ!L6</f>
        <v>D2</v>
      </c>
      <c r="X8" s="58"/>
      <c r="Y8" s="58"/>
      <c r="Z8" s="58"/>
      <c r="AA8" s="58"/>
      <c r="AB8" s="58"/>
      <c r="AC8" s="58"/>
      <c r="AD8" s="59" t="str">
        <f>データ!$M$6</f>
        <v>非設置</v>
      </c>
      <c r="AE8" s="59"/>
      <c r="AF8" s="59"/>
      <c r="AG8" s="59"/>
      <c r="AH8" s="59"/>
      <c r="AI8" s="59"/>
      <c r="AJ8" s="59"/>
      <c r="AK8" s="3"/>
      <c r="AL8" s="38">
        <f>データ!S6</f>
        <v>86209</v>
      </c>
      <c r="AM8" s="38"/>
      <c r="AN8" s="38"/>
      <c r="AO8" s="38"/>
      <c r="AP8" s="38"/>
      <c r="AQ8" s="38"/>
      <c r="AR8" s="38"/>
      <c r="AS8" s="38"/>
      <c r="AT8" s="39">
        <f>データ!T6</f>
        <v>224.8</v>
      </c>
      <c r="AU8" s="39"/>
      <c r="AV8" s="39"/>
      <c r="AW8" s="39"/>
      <c r="AX8" s="39"/>
      <c r="AY8" s="39"/>
      <c r="AZ8" s="39"/>
      <c r="BA8" s="39"/>
      <c r="BB8" s="39">
        <f>データ!U6</f>
        <v>383.49</v>
      </c>
      <c r="BC8" s="39"/>
      <c r="BD8" s="39"/>
      <c r="BE8" s="39"/>
      <c r="BF8" s="39"/>
      <c r="BG8" s="39"/>
      <c r="BH8" s="39"/>
      <c r="BI8" s="39"/>
      <c r="BJ8" s="3"/>
      <c r="BK8" s="3"/>
      <c r="BL8" s="54" t="s">
        <v>10</v>
      </c>
      <c r="BM8" s="55"/>
      <c r="BN8" s="56" t="s">
        <v>11</v>
      </c>
      <c r="BO8" s="56"/>
      <c r="BP8" s="56"/>
      <c r="BQ8" s="56"/>
      <c r="BR8" s="56"/>
      <c r="BS8" s="56"/>
      <c r="BT8" s="56"/>
      <c r="BU8" s="56"/>
      <c r="BV8" s="56"/>
      <c r="BW8" s="56"/>
      <c r="BX8" s="56"/>
      <c r="BY8" s="57"/>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15">
      <c r="A10" s="2"/>
      <c r="B10" s="39" t="str">
        <f>データ!N6</f>
        <v>-</v>
      </c>
      <c r="C10" s="39"/>
      <c r="D10" s="39"/>
      <c r="E10" s="39"/>
      <c r="F10" s="39"/>
      <c r="G10" s="39"/>
      <c r="H10" s="39"/>
      <c r="I10" s="39">
        <f>データ!O6</f>
        <v>64.540000000000006</v>
      </c>
      <c r="J10" s="39"/>
      <c r="K10" s="39"/>
      <c r="L10" s="39"/>
      <c r="M10" s="39"/>
      <c r="N10" s="39"/>
      <c r="O10" s="39"/>
      <c r="P10" s="39">
        <f>データ!P6</f>
        <v>1.67</v>
      </c>
      <c r="Q10" s="39"/>
      <c r="R10" s="39"/>
      <c r="S10" s="39"/>
      <c r="T10" s="39"/>
      <c r="U10" s="39"/>
      <c r="V10" s="39"/>
      <c r="W10" s="39">
        <f>データ!Q6</f>
        <v>100.32</v>
      </c>
      <c r="X10" s="39"/>
      <c r="Y10" s="39"/>
      <c r="Z10" s="39"/>
      <c r="AA10" s="39"/>
      <c r="AB10" s="39"/>
      <c r="AC10" s="39"/>
      <c r="AD10" s="38">
        <f>データ!R6</f>
        <v>2970</v>
      </c>
      <c r="AE10" s="38"/>
      <c r="AF10" s="38"/>
      <c r="AG10" s="38"/>
      <c r="AH10" s="38"/>
      <c r="AI10" s="38"/>
      <c r="AJ10" s="38"/>
      <c r="AK10" s="2"/>
      <c r="AL10" s="38">
        <f>データ!V6</f>
        <v>1433</v>
      </c>
      <c r="AM10" s="38"/>
      <c r="AN10" s="38"/>
      <c r="AO10" s="38"/>
      <c r="AP10" s="38"/>
      <c r="AQ10" s="38"/>
      <c r="AR10" s="38"/>
      <c r="AS10" s="38"/>
      <c r="AT10" s="39">
        <f>データ!W6</f>
        <v>0.8</v>
      </c>
      <c r="AU10" s="39"/>
      <c r="AV10" s="39"/>
      <c r="AW10" s="39"/>
      <c r="AX10" s="39"/>
      <c r="AY10" s="39"/>
      <c r="AZ10" s="39"/>
      <c r="BA10" s="39"/>
      <c r="BB10" s="39">
        <f>データ!X6</f>
        <v>1791.25</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9"/>
      <c r="BN16" s="79"/>
      <c r="BO16" s="79"/>
      <c r="BP16" s="79"/>
      <c r="BQ16" s="79"/>
      <c r="BR16" s="79"/>
      <c r="BS16" s="79"/>
      <c r="BT16" s="79"/>
      <c r="BU16" s="79"/>
      <c r="BV16" s="79"/>
      <c r="BW16" s="79"/>
      <c r="BX16" s="79"/>
      <c r="BY16" s="79"/>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9"/>
      <c r="BN17" s="79"/>
      <c r="BO17" s="79"/>
      <c r="BP17" s="79"/>
      <c r="BQ17" s="79"/>
      <c r="BR17" s="79"/>
      <c r="BS17" s="79"/>
      <c r="BT17" s="79"/>
      <c r="BU17" s="79"/>
      <c r="BV17" s="79"/>
      <c r="BW17" s="79"/>
      <c r="BX17" s="79"/>
      <c r="BY17" s="79"/>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9"/>
      <c r="BN18" s="79"/>
      <c r="BO18" s="79"/>
      <c r="BP18" s="79"/>
      <c r="BQ18" s="79"/>
      <c r="BR18" s="79"/>
      <c r="BS18" s="79"/>
      <c r="BT18" s="79"/>
      <c r="BU18" s="79"/>
      <c r="BV18" s="79"/>
      <c r="BW18" s="79"/>
      <c r="BX18" s="79"/>
      <c r="BY18" s="79"/>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9"/>
      <c r="BN19" s="79"/>
      <c r="BO19" s="79"/>
      <c r="BP19" s="79"/>
      <c r="BQ19" s="79"/>
      <c r="BR19" s="79"/>
      <c r="BS19" s="79"/>
      <c r="BT19" s="79"/>
      <c r="BU19" s="79"/>
      <c r="BV19" s="79"/>
      <c r="BW19" s="79"/>
      <c r="BX19" s="79"/>
      <c r="BY19" s="79"/>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9"/>
      <c r="BN20" s="79"/>
      <c r="BO20" s="79"/>
      <c r="BP20" s="79"/>
      <c r="BQ20" s="79"/>
      <c r="BR20" s="79"/>
      <c r="BS20" s="79"/>
      <c r="BT20" s="79"/>
      <c r="BU20" s="79"/>
      <c r="BV20" s="79"/>
      <c r="BW20" s="79"/>
      <c r="BX20" s="79"/>
      <c r="BY20" s="79"/>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9"/>
      <c r="BN21" s="79"/>
      <c r="BO21" s="79"/>
      <c r="BP21" s="79"/>
      <c r="BQ21" s="79"/>
      <c r="BR21" s="79"/>
      <c r="BS21" s="79"/>
      <c r="BT21" s="79"/>
      <c r="BU21" s="79"/>
      <c r="BV21" s="79"/>
      <c r="BW21" s="79"/>
      <c r="BX21" s="79"/>
      <c r="BY21" s="79"/>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9"/>
      <c r="BN22" s="79"/>
      <c r="BO22" s="79"/>
      <c r="BP22" s="79"/>
      <c r="BQ22" s="79"/>
      <c r="BR22" s="79"/>
      <c r="BS22" s="79"/>
      <c r="BT22" s="79"/>
      <c r="BU22" s="79"/>
      <c r="BV22" s="79"/>
      <c r="BW22" s="79"/>
      <c r="BX22" s="79"/>
      <c r="BY22" s="79"/>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9"/>
      <c r="BN23" s="79"/>
      <c r="BO23" s="79"/>
      <c r="BP23" s="79"/>
      <c r="BQ23" s="79"/>
      <c r="BR23" s="79"/>
      <c r="BS23" s="79"/>
      <c r="BT23" s="79"/>
      <c r="BU23" s="79"/>
      <c r="BV23" s="79"/>
      <c r="BW23" s="79"/>
      <c r="BX23" s="79"/>
      <c r="BY23" s="79"/>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9"/>
      <c r="BN24" s="79"/>
      <c r="BO24" s="79"/>
      <c r="BP24" s="79"/>
      <c r="BQ24" s="79"/>
      <c r="BR24" s="79"/>
      <c r="BS24" s="79"/>
      <c r="BT24" s="79"/>
      <c r="BU24" s="79"/>
      <c r="BV24" s="79"/>
      <c r="BW24" s="79"/>
      <c r="BX24" s="79"/>
      <c r="BY24" s="79"/>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9"/>
      <c r="BN25" s="79"/>
      <c r="BO25" s="79"/>
      <c r="BP25" s="79"/>
      <c r="BQ25" s="79"/>
      <c r="BR25" s="79"/>
      <c r="BS25" s="79"/>
      <c r="BT25" s="79"/>
      <c r="BU25" s="79"/>
      <c r="BV25" s="79"/>
      <c r="BW25" s="79"/>
      <c r="BX25" s="79"/>
      <c r="BY25" s="79"/>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9"/>
      <c r="BN26" s="79"/>
      <c r="BO26" s="79"/>
      <c r="BP26" s="79"/>
      <c r="BQ26" s="79"/>
      <c r="BR26" s="79"/>
      <c r="BS26" s="79"/>
      <c r="BT26" s="79"/>
      <c r="BU26" s="79"/>
      <c r="BV26" s="79"/>
      <c r="BW26" s="79"/>
      <c r="BX26" s="79"/>
      <c r="BY26" s="79"/>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9"/>
      <c r="BN27" s="79"/>
      <c r="BO27" s="79"/>
      <c r="BP27" s="79"/>
      <c r="BQ27" s="79"/>
      <c r="BR27" s="79"/>
      <c r="BS27" s="79"/>
      <c r="BT27" s="79"/>
      <c r="BU27" s="79"/>
      <c r="BV27" s="79"/>
      <c r="BW27" s="79"/>
      <c r="BX27" s="79"/>
      <c r="BY27" s="79"/>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9"/>
      <c r="BN28" s="79"/>
      <c r="BO28" s="79"/>
      <c r="BP28" s="79"/>
      <c r="BQ28" s="79"/>
      <c r="BR28" s="79"/>
      <c r="BS28" s="79"/>
      <c r="BT28" s="79"/>
      <c r="BU28" s="79"/>
      <c r="BV28" s="79"/>
      <c r="BW28" s="79"/>
      <c r="BX28" s="79"/>
      <c r="BY28" s="79"/>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9"/>
      <c r="BN29" s="79"/>
      <c r="BO29" s="79"/>
      <c r="BP29" s="79"/>
      <c r="BQ29" s="79"/>
      <c r="BR29" s="79"/>
      <c r="BS29" s="79"/>
      <c r="BT29" s="79"/>
      <c r="BU29" s="79"/>
      <c r="BV29" s="79"/>
      <c r="BW29" s="79"/>
      <c r="BX29" s="79"/>
      <c r="BY29" s="79"/>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9"/>
      <c r="BN30" s="79"/>
      <c r="BO30" s="79"/>
      <c r="BP30" s="79"/>
      <c r="BQ30" s="79"/>
      <c r="BR30" s="79"/>
      <c r="BS30" s="79"/>
      <c r="BT30" s="79"/>
      <c r="BU30" s="79"/>
      <c r="BV30" s="79"/>
      <c r="BW30" s="79"/>
      <c r="BX30" s="79"/>
      <c r="BY30" s="79"/>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9"/>
      <c r="BN31" s="79"/>
      <c r="BO31" s="79"/>
      <c r="BP31" s="79"/>
      <c r="BQ31" s="79"/>
      <c r="BR31" s="79"/>
      <c r="BS31" s="79"/>
      <c r="BT31" s="79"/>
      <c r="BU31" s="79"/>
      <c r="BV31" s="79"/>
      <c r="BW31" s="79"/>
      <c r="BX31" s="79"/>
      <c r="BY31" s="79"/>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9"/>
      <c r="BN32" s="79"/>
      <c r="BO32" s="79"/>
      <c r="BP32" s="79"/>
      <c r="BQ32" s="79"/>
      <c r="BR32" s="79"/>
      <c r="BS32" s="79"/>
      <c r="BT32" s="79"/>
      <c r="BU32" s="79"/>
      <c r="BV32" s="79"/>
      <c r="BW32" s="79"/>
      <c r="BX32" s="79"/>
      <c r="BY32" s="79"/>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9"/>
      <c r="BN33" s="79"/>
      <c r="BO33" s="79"/>
      <c r="BP33" s="79"/>
      <c r="BQ33" s="79"/>
      <c r="BR33" s="79"/>
      <c r="BS33" s="79"/>
      <c r="BT33" s="79"/>
      <c r="BU33" s="79"/>
      <c r="BV33" s="79"/>
      <c r="BW33" s="79"/>
      <c r="BX33" s="79"/>
      <c r="BY33" s="79"/>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9"/>
      <c r="BN34" s="79"/>
      <c r="BO34" s="79"/>
      <c r="BP34" s="79"/>
      <c r="BQ34" s="79"/>
      <c r="BR34" s="79"/>
      <c r="BS34" s="79"/>
      <c r="BT34" s="79"/>
      <c r="BU34" s="79"/>
      <c r="BV34" s="79"/>
      <c r="BW34" s="79"/>
      <c r="BX34" s="79"/>
      <c r="BY34" s="79"/>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9"/>
      <c r="BN35" s="79"/>
      <c r="BO35" s="79"/>
      <c r="BP35" s="79"/>
      <c r="BQ35" s="79"/>
      <c r="BR35" s="79"/>
      <c r="BS35" s="79"/>
      <c r="BT35" s="79"/>
      <c r="BU35" s="79"/>
      <c r="BV35" s="79"/>
      <c r="BW35" s="79"/>
      <c r="BX35" s="79"/>
      <c r="BY35" s="79"/>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9"/>
      <c r="BN36" s="79"/>
      <c r="BO36" s="79"/>
      <c r="BP36" s="79"/>
      <c r="BQ36" s="79"/>
      <c r="BR36" s="79"/>
      <c r="BS36" s="79"/>
      <c r="BT36" s="79"/>
      <c r="BU36" s="79"/>
      <c r="BV36" s="79"/>
      <c r="BW36" s="79"/>
      <c r="BX36" s="79"/>
      <c r="BY36" s="79"/>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9"/>
      <c r="BN37" s="79"/>
      <c r="BO37" s="79"/>
      <c r="BP37" s="79"/>
      <c r="BQ37" s="79"/>
      <c r="BR37" s="79"/>
      <c r="BS37" s="79"/>
      <c r="BT37" s="79"/>
      <c r="BU37" s="79"/>
      <c r="BV37" s="79"/>
      <c r="BW37" s="79"/>
      <c r="BX37" s="79"/>
      <c r="BY37" s="79"/>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9"/>
      <c r="BN38" s="79"/>
      <c r="BO38" s="79"/>
      <c r="BP38" s="79"/>
      <c r="BQ38" s="79"/>
      <c r="BR38" s="79"/>
      <c r="BS38" s="79"/>
      <c r="BT38" s="79"/>
      <c r="BU38" s="79"/>
      <c r="BV38" s="79"/>
      <c r="BW38" s="79"/>
      <c r="BX38" s="79"/>
      <c r="BY38" s="79"/>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9"/>
      <c r="BN39" s="79"/>
      <c r="BO39" s="79"/>
      <c r="BP39" s="79"/>
      <c r="BQ39" s="79"/>
      <c r="BR39" s="79"/>
      <c r="BS39" s="79"/>
      <c r="BT39" s="79"/>
      <c r="BU39" s="79"/>
      <c r="BV39" s="79"/>
      <c r="BW39" s="79"/>
      <c r="BX39" s="79"/>
      <c r="BY39" s="79"/>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9"/>
      <c r="BN40" s="79"/>
      <c r="BO40" s="79"/>
      <c r="BP40" s="79"/>
      <c r="BQ40" s="79"/>
      <c r="BR40" s="79"/>
      <c r="BS40" s="79"/>
      <c r="BT40" s="79"/>
      <c r="BU40" s="79"/>
      <c r="BV40" s="79"/>
      <c r="BW40" s="79"/>
      <c r="BX40" s="79"/>
      <c r="BY40" s="79"/>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9"/>
      <c r="BN41" s="79"/>
      <c r="BO41" s="79"/>
      <c r="BP41" s="79"/>
      <c r="BQ41" s="79"/>
      <c r="BR41" s="79"/>
      <c r="BS41" s="79"/>
      <c r="BT41" s="79"/>
      <c r="BU41" s="79"/>
      <c r="BV41" s="79"/>
      <c r="BW41" s="79"/>
      <c r="BX41" s="79"/>
      <c r="BY41" s="79"/>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9"/>
      <c r="BN42" s="79"/>
      <c r="BO42" s="79"/>
      <c r="BP42" s="79"/>
      <c r="BQ42" s="79"/>
      <c r="BR42" s="79"/>
      <c r="BS42" s="79"/>
      <c r="BT42" s="79"/>
      <c r="BU42" s="79"/>
      <c r="BV42" s="79"/>
      <c r="BW42" s="79"/>
      <c r="BX42" s="79"/>
      <c r="BY42" s="79"/>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9"/>
      <c r="BN43" s="79"/>
      <c r="BO43" s="79"/>
      <c r="BP43" s="79"/>
      <c r="BQ43" s="79"/>
      <c r="BR43" s="79"/>
      <c r="BS43" s="79"/>
      <c r="BT43" s="79"/>
      <c r="BU43" s="79"/>
      <c r="BV43" s="79"/>
      <c r="BW43" s="79"/>
      <c r="BX43" s="79"/>
      <c r="BY43" s="79"/>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114</v>
      </c>
      <c r="BM47" s="79"/>
      <c r="BN47" s="79"/>
      <c r="BO47" s="79"/>
      <c r="BP47" s="79"/>
      <c r="BQ47" s="79"/>
      <c r="BR47" s="79"/>
      <c r="BS47" s="79"/>
      <c r="BT47" s="79"/>
      <c r="BU47" s="79"/>
      <c r="BV47" s="79"/>
      <c r="BW47" s="79"/>
      <c r="BX47" s="79"/>
      <c r="BY47" s="79"/>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9"/>
      <c r="BN48" s="79"/>
      <c r="BO48" s="79"/>
      <c r="BP48" s="79"/>
      <c r="BQ48" s="79"/>
      <c r="BR48" s="79"/>
      <c r="BS48" s="79"/>
      <c r="BT48" s="79"/>
      <c r="BU48" s="79"/>
      <c r="BV48" s="79"/>
      <c r="BW48" s="79"/>
      <c r="BX48" s="79"/>
      <c r="BY48" s="79"/>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9"/>
      <c r="BN49" s="79"/>
      <c r="BO49" s="79"/>
      <c r="BP49" s="79"/>
      <c r="BQ49" s="79"/>
      <c r="BR49" s="79"/>
      <c r="BS49" s="79"/>
      <c r="BT49" s="79"/>
      <c r="BU49" s="79"/>
      <c r="BV49" s="79"/>
      <c r="BW49" s="79"/>
      <c r="BX49" s="79"/>
      <c r="BY49" s="79"/>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9"/>
      <c r="BN50" s="79"/>
      <c r="BO50" s="79"/>
      <c r="BP50" s="79"/>
      <c r="BQ50" s="79"/>
      <c r="BR50" s="79"/>
      <c r="BS50" s="79"/>
      <c r="BT50" s="79"/>
      <c r="BU50" s="79"/>
      <c r="BV50" s="79"/>
      <c r="BW50" s="79"/>
      <c r="BX50" s="79"/>
      <c r="BY50" s="79"/>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9"/>
      <c r="BN51" s="79"/>
      <c r="BO51" s="79"/>
      <c r="BP51" s="79"/>
      <c r="BQ51" s="79"/>
      <c r="BR51" s="79"/>
      <c r="BS51" s="79"/>
      <c r="BT51" s="79"/>
      <c r="BU51" s="79"/>
      <c r="BV51" s="79"/>
      <c r="BW51" s="79"/>
      <c r="BX51" s="79"/>
      <c r="BY51" s="79"/>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9"/>
      <c r="BN52" s="79"/>
      <c r="BO52" s="79"/>
      <c r="BP52" s="79"/>
      <c r="BQ52" s="79"/>
      <c r="BR52" s="79"/>
      <c r="BS52" s="79"/>
      <c r="BT52" s="79"/>
      <c r="BU52" s="79"/>
      <c r="BV52" s="79"/>
      <c r="BW52" s="79"/>
      <c r="BX52" s="79"/>
      <c r="BY52" s="79"/>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9"/>
      <c r="BN53" s="79"/>
      <c r="BO53" s="79"/>
      <c r="BP53" s="79"/>
      <c r="BQ53" s="79"/>
      <c r="BR53" s="79"/>
      <c r="BS53" s="79"/>
      <c r="BT53" s="79"/>
      <c r="BU53" s="79"/>
      <c r="BV53" s="79"/>
      <c r="BW53" s="79"/>
      <c r="BX53" s="79"/>
      <c r="BY53" s="79"/>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9"/>
      <c r="BN54" s="79"/>
      <c r="BO54" s="79"/>
      <c r="BP54" s="79"/>
      <c r="BQ54" s="79"/>
      <c r="BR54" s="79"/>
      <c r="BS54" s="79"/>
      <c r="BT54" s="79"/>
      <c r="BU54" s="79"/>
      <c r="BV54" s="79"/>
      <c r="BW54" s="79"/>
      <c r="BX54" s="79"/>
      <c r="BY54" s="79"/>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9"/>
      <c r="BN55" s="79"/>
      <c r="BO55" s="79"/>
      <c r="BP55" s="79"/>
      <c r="BQ55" s="79"/>
      <c r="BR55" s="79"/>
      <c r="BS55" s="79"/>
      <c r="BT55" s="79"/>
      <c r="BU55" s="79"/>
      <c r="BV55" s="79"/>
      <c r="BW55" s="79"/>
      <c r="BX55" s="79"/>
      <c r="BY55" s="79"/>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9"/>
      <c r="BN56" s="79"/>
      <c r="BO56" s="79"/>
      <c r="BP56" s="79"/>
      <c r="BQ56" s="79"/>
      <c r="BR56" s="79"/>
      <c r="BS56" s="79"/>
      <c r="BT56" s="79"/>
      <c r="BU56" s="79"/>
      <c r="BV56" s="79"/>
      <c r="BW56" s="79"/>
      <c r="BX56" s="79"/>
      <c r="BY56" s="79"/>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9"/>
      <c r="BN57" s="79"/>
      <c r="BO57" s="79"/>
      <c r="BP57" s="79"/>
      <c r="BQ57" s="79"/>
      <c r="BR57" s="79"/>
      <c r="BS57" s="79"/>
      <c r="BT57" s="79"/>
      <c r="BU57" s="79"/>
      <c r="BV57" s="79"/>
      <c r="BW57" s="79"/>
      <c r="BX57" s="79"/>
      <c r="BY57" s="79"/>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9"/>
      <c r="BN58" s="79"/>
      <c r="BO58" s="79"/>
      <c r="BP58" s="79"/>
      <c r="BQ58" s="79"/>
      <c r="BR58" s="79"/>
      <c r="BS58" s="79"/>
      <c r="BT58" s="79"/>
      <c r="BU58" s="79"/>
      <c r="BV58" s="79"/>
      <c r="BW58" s="79"/>
      <c r="BX58" s="79"/>
      <c r="BY58" s="79"/>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9"/>
      <c r="BN59" s="79"/>
      <c r="BO59" s="79"/>
      <c r="BP59" s="79"/>
      <c r="BQ59" s="79"/>
      <c r="BR59" s="79"/>
      <c r="BS59" s="79"/>
      <c r="BT59" s="79"/>
      <c r="BU59" s="79"/>
      <c r="BV59" s="79"/>
      <c r="BW59" s="79"/>
      <c r="BX59" s="79"/>
      <c r="BY59" s="79"/>
      <c r="BZ59" s="75"/>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9"/>
      <c r="BN60" s="79"/>
      <c r="BO60" s="79"/>
      <c r="BP60" s="79"/>
      <c r="BQ60" s="79"/>
      <c r="BR60" s="79"/>
      <c r="BS60" s="79"/>
      <c r="BT60" s="79"/>
      <c r="BU60" s="79"/>
      <c r="BV60" s="79"/>
      <c r="BW60" s="79"/>
      <c r="BX60" s="79"/>
      <c r="BY60" s="79"/>
      <c r="BZ60" s="75"/>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9"/>
      <c r="BN61" s="79"/>
      <c r="BO61" s="79"/>
      <c r="BP61" s="79"/>
      <c r="BQ61" s="79"/>
      <c r="BR61" s="79"/>
      <c r="BS61" s="79"/>
      <c r="BT61" s="79"/>
      <c r="BU61" s="79"/>
      <c r="BV61" s="79"/>
      <c r="BW61" s="79"/>
      <c r="BX61" s="79"/>
      <c r="BY61" s="79"/>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9"/>
      <c r="BN62" s="79"/>
      <c r="BO62" s="79"/>
      <c r="BP62" s="79"/>
      <c r="BQ62" s="79"/>
      <c r="BR62" s="79"/>
      <c r="BS62" s="79"/>
      <c r="BT62" s="79"/>
      <c r="BU62" s="79"/>
      <c r="BV62" s="79"/>
      <c r="BW62" s="79"/>
      <c r="BX62" s="79"/>
      <c r="BY62" s="79"/>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115</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8"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bf5pRbtretmlInqXVHGnaEqKsNVkSNVifc+L1PMqPAKLk80erUp0QCC/3fFjjvttTRdHmm3vs4zYRp2oakFDQg==" saltValue="cI69OSUfilI9PPDDBoFE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262064</v>
      </c>
      <c r="D6" s="19">
        <f t="shared" si="3"/>
        <v>46</v>
      </c>
      <c r="E6" s="19">
        <f t="shared" si="3"/>
        <v>17</v>
      </c>
      <c r="F6" s="19">
        <f t="shared" si="3"/>
        <v>4</v>
      </c>
      <c r="G6" s="19">
        <f t="shared" si="3"/>
        <v>0</v>
      </c>
      <c r="H6" s="19" t="str">
        <f t="shared" si="3"/>
        <v>京都府　亀岡市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64.540000000000006</v>
      </c>
      <c r="P6" s="20">
        <f t="shared" si="3"/>
        <v>1.67</v>
      </c>
      <c r="Q6" s="20">
        <f t="shared" si="3"/>
        <v>100.32</v>
      </c>
      <c r="R6" s="20">
        <f t="shared" si="3"/>
        <v>2970</v>
      </c>
      <c r="S6" s="20">
        <f t="shared" si="3"/>
        <v>86209</v>
      </c>
      <c r="T6" s="20">
        <f t="shared" si="3"/>
        <v>224.8</v>
      </c>
      <c r="U6" s="20">
        <f t="shared" si="3"/>
        <v>383.49</v>
      </c>
      <c r="V6" s="20">
        <f t="shared" si="3"/>
        <v>1433</v>
      </c>
      <c r="W6" s="20">
        <f t="shared" si="3"/>
        <v>0.8</v>
      </c>
      <c r="X6" s="20">
        <f t="shared" si="3"/>
        <v>1791.25</v>
      </c>
      <c r="Y6" s="21">
        <f>IF(Y7="",NA(),Y7)</f>
        <v>112.9</v>
      </c>
      <c r="Z6" s="21">
        <f t="shared" ref="Z6:AH6" si="4">IF(Z7="",NA(),Z7)</f>
        <v>113.91</v>
      </c>
      <c r="AA6" s="21">
        <f t="shared" si="4"/>
        <v>114.56</v>
      </c>
      <c r="AB6" s="21">
        <f t="shared" si="4"/>
        <v>111.74</v>
      </c>
      <c r="AC6" s="21">
        <f t="shared" si="4"/>
        <v>121.43</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40.869999999999997</v>
      </c>
      <c r="AV6" s="21">
        <f t="shared" ref="AV6:BD6" si="6">IF(AV7="",NA(),AV7)</f>
        <v>49.04</v>
      </c>
      <c r="AW6" s="21">
        <f t="shared" si="6"/>
        <v>53.52</v>
      </c>
      <c r="AX6" s="21">
        <f t="shared" si="6"/>
        <v>59.87</v>
      </c>
      <c r="AY6" s="21">
        <f t="shared" si="6"/>
        <v>67.97</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100</v>
      </c>
      <c r="BR6" s="21">
        <f t="shared" ref="BR6:BZ6" si="8">IF(BR7="",NA(),BR7)</f>
        <v>100</v>
      </c>
      <c r="BS6" s="21">
        <f t="shared" si="8"/>
        <v>100</v>
      </c>
      <c r="BT6" s="21">
        <f t="shared" si="8"/>
        <v>100</v>
      </c>
      <c r="BU6" s="21">
        <f t="shared" si="8"/>
        <v>100</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175.65</v>
      </c>
      <c r="CC6" s="21">
        <f t="shared" ref="CC6:CK6" si="9">IF(CC7="",NA(),CC7)</f>
        <v>174.55</v>
      </c>
      <c r="CD6" s="21">
        <f t="shared" si="9"/>
        <v>174.79</v>
      </c>
      <c r="CE6" s="21">
        <f t="shared" si="9"/>
        <v>175.25</v>
      </c>
      <c r="CF6" s="21">
        <f t="shared" si="9"/>
        <v>175.01</v>
      </c>
      <c r="CG6" s="21">
        <f t="shared" si="9"/>
        <v>224.88</v>
      </c>
      <c r="CH6" s="21">
        <f t="shared" si="9"/>
        <v>228.64</v>
      </c>
      <c r="CI6" s="21">
        <f t="shared" si="9"/>
        <v>239.46</v>
      </c>
      <c r="CJ6" s="21">
        <f t="shared" si="9"/>
        <v>233.15</v>
      </c>
      <c r="CK6" s="21">
        <f t="shared" si="9"/>
        <v>252.17</v>
      </c>
      <c r="CL6" s="20" t="str">
        <f>IF(CL7="","",IF(CL7="-","【-】","【"&amp;SUBSTITUTE(TEXT(CL7,"#,##0.00"),"-","△")&amp;"】"))</f>
        <v>【225.78】</v>
      </c>
      <c r="CM6" s="21">
        <f>IF(CM7="",NA(),CM7)</f>
        <v>31.92</v>
      </c>
      <c r="CN6" s="21">
        <f t="shared" ref="CN6:CV6" si="10">IF(CN7="",NA(),CN7)</f>
        <v>30.46</v>
      </c>
      <c r="CO6" s="21">
        <f t="shared" si="10"/>
        <v>29.77</v>
      </c>
      <c r="CP6" s="21">
        <f t="shared" si="10"/>
        <v>30.08</v>
      </c>
      <c r="CQ6" s="21">
        <f t="shared" si="10"/>
        <v>29.31</v>
      </c>
      <c r="CR6" s="21">
        <f t="shared" si="10"/>
        <v>42.4</v>
      </c>
      <c r="CS6" s="21">
        <f t="shared" si="10"/>
        <v>42.28</v>
      </c>
      <c r="CT6" s="21">
        <f t="shared" si="10"/>
        <v>41.06</v>
      </c>
      <c r="CU6" s="21">
        <f t="shared" si="10"/>
        <v>42.09</v>
      </c>
      <c r="CV6" s="21">
        <f t="shared" si="10"/>
        <v>42.15</v>
      </c>
      <c r="CW6" s="20" t="str">
        <f>IF(CW7="","",IF(CW7="-","【-】","【"&amp;SUBSTITUTE(TEXT(CW7,"#,##0.00"),"-","△")&amp;"】"))</f>
        <v>【43.17】</v>
      </c>
      <c r="CX6" s="21">
        <f>IF(CX7="",NA(),CX7)</f>
        <v>95.93</v>
      </c>
      <c r="CY6" s="21">
        <f t="shared" ref="CY6:DG6" si="11">IF(CY7="",NA(),CY7)</f>
        <v>96.61</v>
      </c>
      <c r="CZ6" s="21">
        <f t="shared" si="11"/>
        <v>97.38</v>
      </c>
      <c r="DA6" s="21">
        <f t="shared" si="11"/>
        <v>95.72</v>
      </c>
      <c r="DB6" s="21">
        <f t="shared" si="11"/>
        <v>96.58</v>
      </c>
      <c r="DC6" s="21">
        <f t="shared" si="11"/>
        <v>84.19</v>
      </c>
      <c r="DD6" s="21">
        <f t="shared" si="11"/>
        <v>84.34</v>
      </c>
      <c r="DE6" s="21">
        <f t="shared" si="11"/>
        <v>84.34</v>
      </c>
      <c r="DF6" s="21">
        <f t="shared" si="11"/>
        <v>84.73</v>
      </c>
      <c r="DG6" s="21">
        <f t="shared" si="11"/>
        <v>84.21</v>
      </c>
      <c r="DH6" s="20" t="str">
        <f>IF(DH7="","",IF(DH7="-","【-】","【"&amp;SUBSTITUTE(TEXT(DH7,"#,##0.00"),"-","△")&amp;"】"))</f>
        <v>【86.31】</v>
      </c>
      <c r="DI6" s="21">
        <f>IF(DI7="",NA(),DI7)</f>
        <v>7.19</v>
      </c>
      <c r="DJ6" s="21">
        <f t="shared" ref="DJ6:DR6" si="12">IF(DJ7="",NA(),DJ7)</f>
        <v>10.78</v>
      </c>
      <c r="DK6" s="21">
        <f t="shared" si="12"/>
        <v>14.37</v>
      </c>
      <c r="DL6" s="21">
        <f t="shared" si="12"/>
        <v>17.96</v>
      </c>
      <c r="DM6" s="21">
        <f t="shared" si="12"/>
        <v>21.31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262064</v>
      </c>
      <c r="D7" s="23">
        <v>46</v>
      </c>
      <c r="E7" s="23">
        <v>17</v>
      </c>
      <c r="F7" s="23">
        <v>4</v>
      </c>
      <c r="G7" s="23">
        <v>0</v>
      </c>
      <c r="H7" s="23" t="s">
        <v>96</v>
      </c>
      <c r="I7" s="23" t="s">
        <v>97</v>
      </c>
      <c r="J7" s="23" t="s">
        <v>98</v>
      </c>
      <c r="K7" s="23" t="s">
        <v>99</v>
      </c>
      <c r="L7" s="23" t="s">
        <v>100</v>
      </c>
      <c r="M7" s="23" t="s">
        <v>101</v>
      </c>
      <c r="N7" s="24" t="s">
        <v>102</v>
      </c>
      <c r="O7" s="24">
        <v>64.540000000000006</v>
      </c>
      <c r="P7" s="24">
        <v>1.67</v>
      </c>
      <c r="Q7" s="24">
        <v>100.32</v>
      </c>
      <c r="R7" s="24">
        <v>2970</v>
      </c>
      <c r="S7" s="24">
        <v>86209</v>
      </c>
      <c r="T7" s="24">
        <v>224.8</v>
      </c>
      <c r="U7" s="24">
        <v>383.49</v>
      </c>
      <c r="V7" s="24">
        <v>1433</v>
      </c>
      <c r="W7" s="24">
        <v>0.8</v>
      </c>
      <c r="X7" s="24">
        <v>1791.25</v>
      </c>
      <c r="Y7" s="24">
        <v>112.9</v>
      </c>
      <c r="Z7" s="24">
        <v>113.91</v>
      </c>
      <c r="AA7" s="24">
        <v>114.56</v>
      </c>
      <c r="AB7" s="24">
        <v>111.74</v>
      </c>
      <c r="AC7" s="24">
        <v>121.43</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40.869999999999997</v>
      </c>
      <c r="AV7" s="24">
        <v>49.04</v>
      </c>
      <c r="AW7" s="24">
        <v>53.52</v>
      </c>
      <c r="AX7" s="24">
        <v>59.87</v>
      </c>
      <c r="AY7" s="24">
        <v>67.97</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100</v>
      </c>
      <c r="BR7" s="24">
        <v>100</v>
      </c>
      <c r="BS7" s="24">
        <v>100</v>
      </c>
      <c r="BT7" s="24">
        <v>100</v>
      </c>
      <c r="BU7" s="24">
        <v>100</v>
      </c>
      <c r="BV7" s="24">
        <v>73.36</v>
      </c>
      <c r="BW7" s="24">
        <v>72.599999999999994</v>
      </c>
      <c r="BX7" s="24">
        <v>69.430000000000007</v>
      </c>
      <c r="BY7" s="24">
        <v>70.709999999999994</v>
      </c>
      <c r="BZ7" s="24">
        <v>66.63</v>
      </c>
      <c r="CA7" s="24">
        <v>72.92</v>
      </c>
      <c r="CB7" s="24">
        <v>175.65</v>
      </c>
      <c r="CC7" s="24">
        <v>174.55</v>
      </c>
      <c r="CD7" s="24">
        <v>174.79</v>
      </c>
      <c r="CE7" s="24">
        <v>175.25</v>
      </c>
      <c r="CF7" s="24">
        <v>175.01</v>
      </c>
      <c r="CG7" s="24">
        <v>224.88</v>
      </c>
      <c r="CH7" s="24">
        <v>228.64</v>
      </c>
      <c r="CI7" s="24">
        <v>239.46</v>
      </c>
      <c r="CJ7" s="24">
        <v>233.15</v>
      </c>
      <c r="CK7" s="24">
        <v>252.17</v>
      </c>
      <c r="CL7" s="24">
        <v>225.78</v>
      </c>
      <c r="CM7" s="24">
        <v>31.92</v>
      </c>
      <c r="CN7" s="24">
        <v>30.46</v>
      </c>
      <c r="CO7" s="24">
        <v>29.77</v>
      </c>
      <c r="CP7" s="24">
        <v>30.08</v>
      </c>
      <c r="CQ7" s="24">
        <v>29.31</v>
      </c>
      <c r="CR7" s="24">
        <v>42.4</v>
      </c>
      <c r="CS7" s="24">
        <v>42.28</v>
      </c>
      <c r="CT7" s="24">
        <v>41.06</v>
      </c>
      <c r="CU7" s="24">
        <v>42.09</v>
      </c>
      <c r="CV7" s="24">
        <v>42.15</v>
      </c>
      <c r="CW7" s="24">
        <v>43.17</v>
      </c>
      <c r="CX7" s="24">
        <v>95.93</v>
      </c>
      <c r="CY7" s="24">
        <v>96.61</v>
      </c>
      <c r="CZ7" s="24">
        <v>97.38</v>
      </c>
      <c r="DA7" s="24">
        <v>95.72</v>
      </c>
      <c r="DB7" s="24">
        <v>96.58</v>
      </c>
      <c r="DC7" s="24">
        <v>84.19</v>
      </c>
      <c r="DD7" s="24">
        <v>84.34</v>
      </c>
      <c r="DE7" s="24">
        <v>84.34</v>
      </c>
      <c r="DF7" s="24">
        <v>84.73</v>
      </c>
      <c r="DG7" s="24">
        <v>84.21</v>
      </c>
      <c r="DH7" s="24">
        <v>86.31</v>
      </c>
      <c r="DI7" s="24">
        <v>7.19</v>
      </c>
      <c r="DJ7" s="24">
        <v>10.78</v>
      </c>
      <c r="DK7" s="24">
        <v>14.37</v>
      </c>
      <c r="DL7" s="24">
        <v>17.96</v>
      </c>
      <c r="DM7" s="24">
        <v>21.31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