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zsvst11\02-04_予算係\予算係共有\10　地方公営企業関連（公企決統は決算フォルダ）\20　調査・照会\R7\R08.01.14【京都府自治振興課 依頼26(金)〆】公営企業に係る「経営比較分析表」(令和６年度決算)の分析等について\03 回答\"/>
    </mc:Choice>
  </mc:AlternateContent>
  <xr:revisionPtr revIDLastSave="0" documentId="13_ncr:1_{54C7BCA1-799A-425B-A9D4-EFCC71BF34F5}" xr6:coauthVersionLast="47" xr6:coauthVersionMax="47" xr10:uidLastSave="{00000000-0000-0000-0000-000000000000}"/>
  <workbookProtection workbookAlgorithmName="SHA-512" workbookHashValue="T1Y7qJ9bbS80UPGSAkv1Q8Yh6mPWLBgH6395KT173DxgbD1tTzjFczCl9NLPHMNODUKNqad9aV/q8WyFATo2EA==" workbookSaltValue="3eiD0U8g4cv76aoXXKbHcQ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DO7" i="5"/>
  <c r="DN7" i="5"/>
  <c r="DM7" i="5"/>
  <c r="DL7" i="5"/>
  <c r="JV31" i="4" s="1"/>
  <c r="DK7" i="5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M7" i="5"/>
  <c r="BZ7" i="5"/>
  <c r="BY7" i="5"/>
  <c r="BX7" i="5"/>
  <c r="KO53" i="4" s="1"/>
  <c r="BW7" i="5"/>
  <c r="BV7" i="5"/>
  <c r="BU7" i="5"/>
  <c r="BT7" i="5"/>
  <c r="BS7" i="5"/>
  <c r="BR7" i="5"/>
  <c r="BQ7" i="5"/>
  <c r="BO7" i="5"/>
  <c r="HJ53" i="4" s="1"/>
  <c r="BN7" i="5"/>
  <c r="BM7" i="5"/>
  <c r="BL7" i="5"/>
  <c r="BK7" i="5"/>
  <c r="BJ7" i="5"/>
  <c r="BI7" i="5"/>
  <c r="BH7" i="5"/>
  <c r="BG7" i="5"/>
  <c r="FE52" i="4" s="1"/>
  <c r="BF7" i="5"/>
  <c r="BD7" i="5"/>
  <c r="BC7" i="5"/>
  <c r="BB7" i="5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EL32" i="4" s="1"/>
  <c r="AN7" i="5"/>
  <c r="AM7" i="5"/>
  <c r="AL7" i="5"/>
  <c r="AK7" i="5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JV53" i="4"/>
  <c r="JC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EL52" i="4"/>
  <c r="CS52" i="4"/>
  <c r="BG52" i="4"/>
  <c r="AN52" i="4"/>
  <c r="U52" i="4"/>
  <c r="LH32" i="4"/>
  <c r="KO32" i="4"/>
  <c r="JV32" i="4"/>
  <c r="JC32" i="4"/>
  <c r="HJ32" i="4"/>
  <c r="GQ32" i="4"/>
  <c r="FX32" i="4"/>
  <c r="FE32" i="4"/>
  <c r="CS32" i="4"/>
  <c r="BZ32" i="4"/>
  <c r="AN32" i="4"/>
  <c r="U32" i="4"/>
  <c r="MA31" i="4"/>
  <c r="LH31" i="4"/>
  <c r="KO31" i="4"/>
  <c r="JC31" i="4"/>
  <c r="HJ31" i="4"/>
  <c r="GQ31" i="4"/>
  <c r="FX31" i="4"/>
  <c r="FE31" i="4"/>
  <c r="EL31" i="4"/>
  <c r="CS31" i="4"/>
  <c r="BZ31" i="4"/>
  <c r="BG31" i="4"/>
  <c r="AN31" i="4"/>
  <c r="U31" i="4"/>
  <c r="JQ10" i="4"/>
  <c r="HX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<sst xmlns="http://schemas.openxmlformats.org/spreadsheetml/2006/main" count="278" uniqueCount="131">
  <si>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</si>
  <si>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</si>
  <si>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</si>
  <si>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</si>
  <si>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</si>
  <si>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</si>
  <si>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</si>
  <si>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</si>
  <si>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</si>
  <si>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</si>
  <si>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</si>
  <si>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</si>
  <si>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</si>
  <si>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</si>
  <si>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</si>
  <si>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</si>
  <si>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</si>
  <si>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</si>
  <si>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</si>
  <si>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</si>
  <si>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</si>
  <si>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</si>
  <si>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</si>
  <si>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</si>
  <si>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</si>
  <si>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</si>
  <si>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</si>
  <si>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</si>
  <si>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</si>
  <si>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</si>
  <si>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</si>
  <si>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</si>
  <si>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</si>
  <si>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</si>
  <si>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</si>
  <si>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</si>
  <si>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</si>
  <si>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</si>
  <si>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</si>
  <si>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</si>
  <si>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</si>
  <si>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</si>
  <si>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</si>
  <si>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</si>
  <si>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</si>
  <si>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</si>
  <si>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</si>
  <si>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</si>
  <si>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</si>
  <si>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</si>
  <si>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</si>
  <si>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</si>
  <si>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</si>
  <si>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</si>
  <si>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</si>
  <si>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</si>
  <si>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</si>
  <si>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</si>
  <si>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</si>
  <si>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</si>
  <si>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</si>
  <si>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</si>
  <si>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</si>
  <si>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</si>
  <si>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</si>
  <si>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</si>
  <si>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</si>
  <si>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</si>
  <si>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</si>
  <si>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</si>
  <si>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</si>
  <si>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</si>
  <si>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</si>
  <si>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</si>
  <si>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</si>
  <si>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</si>
  <si>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</si>
  <si>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</si>
  <si>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</si>
  <si>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</si>
  <si>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</si>
  <si>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</si>
  <si>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</si>
  <si>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</si>
  <si>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</si>
  <si>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</si>
  <si>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</si>
  <si>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</si>
  <si>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</si>
  <si>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</si>
  <si>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</si>
  <si>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</si>
  <si>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</si>
  <si>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</si>
  <si>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</si>
  <si>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</si>
  <si>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</si>
  <si>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</si>
  <si>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</si>
  <si>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</si>
  <si>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</si>
  <si>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</si>
  <si>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</si>
  <si>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</si>
  <si>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</si>
  <si>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</si>
  <si>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</si>
  <si>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</si>
  <si>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</si>
  <si>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</si>
  <si>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京都府　宮津市</t>
  </si>
  <si>
    <t>天橋立駐車場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</si>
  <si>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</si>
  <si>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</si>
  <si>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</si>
  <si>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</si>
  <si>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</si>
  <si>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</si>
  <si>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</si>
  <si>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</si>
  <si>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</si>
  <si>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</si>
  <si>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</si>
  <si>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</si>
  <si>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</si>
  <si>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</si>
  <si>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</si>
  <si>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特記事項なし。</t>
    <phoneticPr fontId="5"/>
  </si>
  <si>
    <t>　R6は大規模イベントの開催等により収益的収支比率は対前年比約103％となった。</t>
    <rPh sb="4" eb="7">
      <t>ダイキボ</t>
    </rPh>
    <rPh sb="12" eb="14">
      <t>カイサイ</t>
    </rPh>
    <rPh sb="14" eb="15">
      <t>トウ</t>
    </rPh>
    <phoneticPr fontId="5"/>
  </si>
  <si>
    <t>　稼働率に着目してみると、当駐車場では対前年比約112％と増加しているが、コロナ前（R1）の稼働率と比較するとまだ低いため、引き続き国内外への観光プロモーションが必要と考えられる。</t>
    <rPh sb="29" eb="31">
      <t>ゾウカ</t>
    </rPh>
    <rPh sb="62" eb="63">
      <t>ヒ</t>
    </rPh>
    <rPh sb="64" eb="65">
      <t>ツヅ</t>
    </rPh>
    <phoneticPr fontId="5"/>
  </si>
  <si>
    <t>　R4からR5は全体的に減少したもののR5からR6については回復し、安定した経営状況は維持できており、公共駐車場としての役割は果たしている。
　今後も引き続き安定的な経営に務める。</t>
    <rPh sb="8" eb="11">
      <t>ゼンタイテキ</t>
    </rPh>
    <rPh sb="12" eb="14">
      <t>ゲンショウ</t>
    </rPh>
    <rPh sb="30" eb="32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</si>
</sst>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233</c:v>
                </c:pt>
                <c:pt idx="1">
                  <c:v>149.9</c:v>
                </c:pt>
                <c:pt idx="2">
                  <c:v>228</c:v>
                </c:pt>
                <c:pt idx="3">
                  <c:v>189.2</c:v>
                </c:pt>
                <c:pt idx="4">
                  <c:v>195.5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7-4A93-8872-911E88E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7-4A93-8872-911E88E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A-42D2-B0BC-CDDECE4D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A-42D2-B0BC-CDDECE4D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1ED-4CD4-A34A-4221AF16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D-4CD4-A34A-4221AF16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43-4F03-94CF-9B893E36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3-4F03-94CF-9B893E36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6-4140-90B8-F847D0A6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6-4140-90B8-F847D0A6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D-400E-9CA7-FA83DA08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D-400E-9CA7-FA83DA08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13.7</c:v>
                </c:pt>
                <c:pt idx="1">
                  <c:v>9.5</c:v>
                </c:pt>
                <c:pt idx="2">
                  <c:v>13.3</c:v>
                </c:pt>
                <c:pt idx="3">
                  <c:v>11.6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6-44A1-9117-C88F8CADE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6-44A1-9117-C88F8CADE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57.1</c:v>
                </c:pt>
                <c:pt idx="1">
                  <c:v>33.299999999999997</c:v>
                </c:pt>
                <c:pt idx="2">
                  <c:v>56.1</c:v>
                </c:pt>
                <c:pt idx="3">
                  <c:v>47.2</c:v>
                </c:pt>
                <c:pt idx="4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A-4CB7-9483-9598BC7E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A-4CB7-9483-9598BC7E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4755</c:v>
                </c:pt>
                <c:pt idx="1">
                  <c:v>2168</c:v>
                </c:pt>
                <c:pt idx="2">
                  <c:v>5383</c:v>
                </c:pt>
                <c:pt idx="3">
                  <c:v>3964</c:v>
                </c:pt>
                <c:pt idx="4">
                  <c:v>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5-4892-ABC3-78701FC3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892-ABC3-78701FC3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U1" zoomScaleNormal="100" zoomScaleSheetLayoutView="70" workbookViewId="0">
      <selection activeCell="FZ10" sqref="FZ1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京都府宮津市　天橋立駐車場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8000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285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1500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128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233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149.9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228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189.2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195.5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13.7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13.3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11.6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127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129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57.1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33.299999999999997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56.1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47.2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48.9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4755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2168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5383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3964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4583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15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130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110986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S229xcQdnDHSNOQB+JlK95qgRXFqcHOB2aBlKVn9BEO7/xjv7zroWW0SNwCxRbK5k3kbrguzkGEh/chbNJxgA==" saltValue="UxXQehabXgfoJVAlV2aLT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66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69</v>
      </c>
      <c r="CN4" s="136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72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101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104</v>
      </c>
      <c r="AW5" s="47" t="s">
        <v>100</v>
      </c>
      <c r="AX5" s="47" t="s">
        <v>101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104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104</v>
      </c>
      <c r="BS5" s="47" t="s">
        <v>100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104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7"/>
      <c r="CN5" s="137"/>
      <c r="CO5" s="47" t="s">
        <v>103</v>
      </c>
      <c r="CP5" s="47" t="s">
        <v>90</v>
      </c>
      <c r="CQ5" s="47" t="s">
        <v>100</v>
      </c>
      <c r="CR5" s="47" t="s">
        <v>101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100</v>
      </c>
      <c r="DC5" s="47" t="s">
        <v>101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103</v>
      </c>
      <c r="DL5" s="47" t="s">
        <v>104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262056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京都府宮津市</v>
      </c>
      <c r="I6" s="48" t="str">
        <f t="shared" si="1"/>
        <v>天橋立駐車場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24</v>
      </c>
      <c r="S6" s="50" t="str">
        <f t="shared" si="1"/>
        <v>商業施設</v>
      </c>
      <c r="T6" s="50" t="str">
        <f t="shared" si="1"/>
        <v>無</v>
      </c>
      <c r="U6" s="51">
        <f t="shared" si="1"/>
        <v>8000</v>
      </c>
      <c r="V6" s="51">
        <f t="shared" si="1"/>
        <v>285</v>
      </c>
      <c r="W6" s="51">
        <f t="shared" si="1"/>
        <v>1500</v>
      </c>
      <c r="X6" s="50" t="str">
        <f t="shared" si="1"/>
        <v>無</v>
      </c>
      <c r="Y6" s="52">
        <f>IF(Y8="-",NA(),Y8)</f>
        <v>233</v>
      </c>
      <c r="Z6" s="52">
        <f t="shared" ref="Z6:AH6" si="2">IF(Z8="-",NA(),Z8)</f>
        <v>149.9</v>
      </c>
      <c r="AA6" s="52">
        <f t="shared" si="2"/>
        <v>228</v>
      </c>
      <c r="AB6" s="52">
        <f t="shared" si="2"/>
        <v>189.2</v>
      </c>
      <c r="AC6" s="52">
        <f t="shared" si="2"/>
        <v>195.5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57.1</v>
      </c>
      <c r="BG6" s="52">
        <f t="shared" ref="BG6:BO6" si="5">IF(BG8="-",NA(),BG8)</f>
        <v>33.299999999999997</v>
      </c>
      <c r="BH6" s="52">
        <f t="shared" si="5"/>
        <v>56.1</v>
      </c>
      <c r="BI6" s="52">
        <f t="shared" si="5"/>
        <v>47.2</v>
      </c>
      <c r="BJ6" s="52">
        <f t="shared" si="5"/>
        <v>48.9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4755</v>
      </c>
      <c r="BR6" s="53">
        <f t="shared" ref="BR6:BZ6" si="6">IF(BR8="-",NA(),BR8)</f>
        <v>2168</v>
      </c>
      <c r="BS6" s="53">
        <f t="shared" si="6"/>
        <v>5383</v>
      </c>
      <c r="BT6" s="53">
        <f t="shared" si="6"/>
        <v>3964</v>
      </c>
      <c r="BU6" s="53">
        <f t="shared" si="6"/>
        <v>4583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110986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13.7</v>
      </c>
      <c r="DL6" s="52">
        <f t="shared" ref="DL6:DT6" si="9">IF(DL8="-",NA(),DL8)</f>
        <v>9.5</v>
      </c>
      <c r="DM6" s="52">
        <f t="shared" si="9"/>
        <v>13.3</v>
      </c>
      <c r="DN6" s="52">
        <f t="shared" si="9"/>
        <v>11.6</v>
      </c>
      <c r="DO6" s="52">
        <f t="shared" si="9"/>
        <v>13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262056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京都府　宮津市</v>
      </c>
      <c r="I7" s="48" t="str">
        <f t="shared" si="10"/>
        <v>天橋立駐車場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24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8000</v>
      </c>
      <c r="V7" s="51">
        <f t="shared" si="10"/>
        <v>285</v>
      </c>
      <c r="W7" s="51">
        <f t="shared" si="10"/>
        <v>1500</v>
      </c>
      <c r="X7" s="50" t="str">
        <f t="shared" si="10"/>
        <v>無</v>
      </c>
      <c r="Y7" s="52">
        <f>Y8</f>
        <v>233</v>
      </c>
      <c r="Z7" s="52">
        <f t="shared" ref="Z7:AH7" si="11">Z8</f>
        <v>149.9</v>
      </c>
      <c r="AA7" s="52">
        <f t="shared" si="11"/>
        <v>228</v>
      </c>
      <c r="AB7" s="52">
        <f t="shared" si="11"/>
        <v>189.2</v>
      </c>
      <c r="AC7" s="52">
        <f t="shared" si="11"/>
        <v>195.5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57.1</v>
      </c>
      <c r="BG7" s="52">
        <f t="shared" ref="BG7:BO7" si="14">BG8</f>
        <v>33.299999999999997</v>
      </c>
      <c r="BH7" s="52">
        <f t="shared" si="14"/>
        <v>56.1</v>
      </c>
      <c r="BI7" s="52">
        <f t="shared" si="14"/>
        <v>47.2</v>
      </c>
      <c r="BJ7" s="52">
        <f t="shared" si="14"/>
        <v>48.9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4755</v>
      </c>
      <c r="BR7" s="53">
        <f t="shared" ref="BR7:BZ7" si="15">BR8</f>
        <v>2168</v>
      </c>
      <c r="BS7" s="53">
        <f t="shared" si="15"/>
        <v>5383</v>
      </c>
      <c r="BT7" s="53">
        <f t="shared" si="15"/>
        <v>3964</v>
      </c>
      <c r="BU7" s="53">
        <f t="shared" si="15"/>
        <v>4583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110986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13.7</v>
      </c>
      <c r="DL7" s="52">
        <f t="shared" ref="DL7:DT7" si="17">DL8</f>
        <v>9.5</v>
      </c>
      <c r="DM7" s="52">
        <f t="shared" si="17"/>
        <v>13.3</v>
      </c>
      <c r="DN7" s="52">
        <f t="shared" si="17"/>
        <v>11.6</v>
      </c>
      <c r="DO7" s="52">
        <f t="shared" si="17"/>
        <v>13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262056</v>
      </c>
      <c r="D8" s="55">
        <v>47</v>
      </c>
      <c r="E8" s="55">
        <v>14</v>
      </c>
      <c r="F8" s="55">
        <v>0</v>
      </c>
      <c r="G8" s="55">
        <v>1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24</v>
      </c>
      <c r="S8" s="57" t="s">
        <v>120</v>
      </c>
      <c r="T8" s="57" t="s">
        <v>121</v>
      </c>
      <c r="U8" s="58">
        <v>8000</v>
      </c>
      <c r="V8" s="58">
        <v>285</v>
      </c>
      <c r="W8" s="58">
        <v>1500</v>
      </c>
      <c r="X8" s="57" t="s">
        <v>121</v>
      </c>
      <c r="Y8" s="59">
        <v>233</v>
      </c>
      <c r="Z8" s="59">
        <v>149.9</v>
      </c>
      <c r="AA8" s="59">
        <v>228</v>
      </c>
      <c r="AB8" s="59">
        <v>189.2</v>
      </c>
      <c r="AC8" s="59">
        <v>195.5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57.1</v>
      </c>
      <c r="BG8" s="59">
        <v>33.299999999999997</v>
      </c>
      <c r="BH8" s="59">
        <v>56.1</v>
      </c>
      <c r="BI8" s="59">
        <v>47.2</v>
      </c>
      <c r="BJ8" s="59">
        <v>48.9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4755</v>
      </c>
      <c r="BR8" s="60">
        <v>2168</v>
      </c>
      <c r="BS8" s="60">
        <v>5383</v>
      </c>
      <c r="BT8" s="61">
        <v>3964</v>
      </c>
      <c r="BU8" s="61">
        <v>4583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110986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13.7</v>
      </c>
      <c r="DL8" s="59">
        <v>9.5</v>
      </c>
      <c r="DM8" s="59">
        <v>13.3</v>
      </c>
      <c r="DN8" s="59">
        <v>11.6</v>
      </c>
      <c r="DO8" s="59">
        <v>13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