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6 HPアップ版（最終版はココに保存！）\06 宮津市\"/>
    </mc:Choice>
  </mc:AlternateContent>
  <xr:revisionPtr revIDLastSave="0" documentId="13_ncr:1_{8F5699B8-3047-4F6B-A00D-1E4EDF581670}" xr6:coauthVersionLast="47" xr6:coauthVersionMax="47" xr10:uidLastSave="{00000000-0000-0000-0000-000000000000}"/>
  <workbookProtection workbookAlgorithmName="SHA-512" workbookHashValue="UKw9LQq0E8YdigPJvr7UIP7ydqYicQMseNaPy4ULaPFIbH06ui/tJGtPpjUiaduMu5lr4URuYvYMBypW05B/dg==" workbookSaltValue="QqFSGPlGiS9DtRNisQnhi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E85" i="4"/>
  <c r="BB10" i="4"/>
  <c r="AT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<sst xmlns="http://schemas.openxmlformats.org/spreadsheetml/2006/main" count="236" uniqueCount="116">
  <si>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</si>
  <si>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</si>
  <si>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</si>
  <si>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</si>
  <si>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</si>
  <si>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</si>
  <si>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</si>
  <si>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</si>
  <si>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</si>
  <si>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</si>
  <si>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</si>
  <si>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</si>
  <si>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</si>
  <si>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</si>
  <si>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</si>
  <si>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</si>
  <si>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</si>
  <si>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</si>
  <si>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</si>
  <si>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</si>
  <si>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</si>
  <si>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</si>
  <si>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</si>
  <si>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</si>
  <si>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</si>
  <si>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</si>
  <si>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</si>
  <si>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</si>
  <si>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</si>
  <si>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</si>
  <si>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</si>
  <si>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</si>
  <si>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</si>
  <si>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</si>
  <si>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</si>
  <si>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</si>
  <si>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</si>
  <si>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</si>
  <si>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</si>
  <si>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</si>
  <si>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</si>
  <si>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</si>
  <si>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</si>
  <si>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</si>
  <si>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</si>
  <si>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</si>
  <si>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</si>
  <si>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</si>
  <si>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</si>
  <si>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</si>
  <si>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</si>
  <si>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</si>
  <si>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</si>
  <si>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</si>
  <si>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</si>
  <si>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</si>
  <si>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</si>
  <si>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</si>
  <si>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</si>
  <si>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</si>
  <si>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</si>
  <si>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</si>
  <si>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</si>
  <si>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</si>
  <si>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</si>
  <si>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</si>
  <si>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</si>
  <si>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</si>
  <si>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</si>
  <si>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</si>
  <si>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</si>
  <si>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</si>
  <si>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</si>
  <si>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</si>
  <si>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</si>
  <si>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</si>
  <si>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</si>
  <si>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</si>
  <si>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</si>
  <si>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</si>
  <si>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</si>
  <si>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</si>
  <si>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</si>
  <si>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</si>
  <si>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</si>
  <si>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</si>
  <si>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</si>
  <si>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</si>
  <si>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</si>
  <si>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</si>
  <si>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</si>
  <si>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</si>
  <si>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</si>
  <si>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</si>
  <si>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</si>
  <si>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</si>
  <si>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宮津市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</si>
  <si>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</si>
  <si>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</si>
  <si>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</si>
  <si>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</si>
  <si>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</si>
  <si>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</si>
  <si>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</si>
  <si>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</si>
  <si>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</si>
  <si>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</si>
  <si>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</si>
  <si>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</si>
  <si>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</si>
  <si>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</si>
  <si>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</si>
  <si>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</si>
  <si>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更新時期が到来する管渠がないものの、耐用年数に近い資産があることから、類似団体平均を上回っている。
②管渠老朽化率
　耐用年数を超えた管渠がないため、老朽化率は0％となっている。
③管渠改善率
　更新時期が到来した管渠がないため、更新は未実施である。</t>
    <phoneticPr fontId="4"/>
  </si>
  <si>
    <t>令和2年度から、地方公営企業法の規定を適用
①経常収支比率
　令和5年10月から料金改定を行い、使用料収入が増加した。今後も継続的な収入確保と経費抑制を図る。
②累計欠損金比率
　料金改定により営業収益が改善され減少傾向ではあるが、累積欠損金の解消には至っていないことから、引き続き経営改善を行う必要がある。
③流動比率
　元金償還金が高額で推移していることなどにより、類似団体の平均を下回っており、引き続き流動資産の増加を図る必要がある。
④企業債残高対事業規模比率
　令和元年度に施設整備を概成したことから、企業債残高は減少傾向ではあるものの、類似団体と比較すると高い比率となっている。
⑤経費回収率
　料金改定により数値は改善しているが、今後も下水道接続の促進などの取組を進める必要がある。
⑥汚水処理原価
　施設整備に伴い新規接続はあるものの、人口減少などから、有収水量は伸び悩みの傾向にあり、今後は接続促進の取組や使用料徴収対策等を進める必要がある。
⑧水洗化率
　前年度と比較し微増しているものの、類似団体平均を下回っている。使用料の確保のためにも、更なる接続促進の取組を進める必要がある。</t>
    <rPh sb="311" eb="313">
      <t>スウチ</t>
    </rPh>
    <rPh sb="314" eb="316">
      <t>カイゼン</t>
    </rPh>
    <rPh sb="322" eb="324">
      <t>コンゴ</t>
    </rPh>
    <phoneticPr fontId="4"/>
  </si>
  <si>
    <t>　施設の老朽化による維持管理費の増大、更新時期の到来による施設更新、人口減少による有収水量の減少など、企業経営を取り巻く環境はさらに厳しくなる見込みである。
　令和5年10月の料金改定により一部数値は改善されているが、引き続き下水道接続促進による収入確保及び施設長寿命化等による経費抑制などを推進し、経営の安定化に努めることとしている。</t>
    <rPh sb="80" eb="82">
      <t>レイワ</t>
    </rPh>
    <rPh sb="83" eb="84">
      <t>ネン</t>
    </rPh>
    <rPh sb="86" eb="87">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</si>
</sst>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B6-4252-8E3E-A011837547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0.12</c:v>
                </c:pt>
                <c:pt idx="3">
                  <c:v>0.06</c:v>
                </c:pt>
                <c:pt idx="4">
                  <c:v>7.0000000000000007E-2</c:v>
                </c:pt>
              </c:numCache>
            </c:numRef>
          </c:val>
          <c:smooth val="0"/>
          <c:extLst>
            <c:ext xmlns:c16="http://schemas.microsoft.com/office/drawing/2014/chart" uri="{C3380CC4-5D6E-409C-BE32-E72D297353CC}">
              <c16:uniqueId val="{00000001-E5B6-4252-8E3E-A011837547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3C-4D6D-8D0D-A51C21C6040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55.82</c:v>
                </c:pt>
                <c:pt idx="3">
                  <c:v>55.04</c:v>
                </c:pt>
                <c:pt idx="4">
                  <c:v>53.26</c:v>
                </c:pt>
              </c:numCache>
            </c:numRef>
          </c:val>
          <c:smooth val="0"/>
          <c:extLst>
            <c:ext xmlns:c16="http://schemas.microsoft.com/office/drawing/2014/chart" uri="{C3380CC4-5D6E-409C-BE32-E72D297353CC}">
              <c16:uniqueId val="{00000001-FC3C-4D6D-8D0D-A51C21C6040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84.7</c:v>
                </c:pt>
                <c:pt idx="1">
                  <c:v>85.48</c:v>
                </c:pt>
                <c:pt idx="2">
                  <c:v>85.92</c:v>
                </c:pt>
                <c:pt idx="3">
                  <c:v>86.45</c:v>
                </c:pt>
                <c:pt idx="4">
                  <c:v>87.18</c:v>
                </c:pt>
              </c:numCache>
            </c:numRef>
          </c:val>
          <c:extLst>
            <c:ext xmlns:c16="http://schemas.microsoft.com/office/drawing/2014/chart" uri="{C3380CC4-5D6E-409C-BE32-E72D297353CC}">
              <c16:uniqueId val="{00000000-AD91-421D-A7E7-B09D271357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90.67</c:v>
                </c:pt>
                <c:pt idx="3">
                  <c:v>91.92</c:v>
                </c:pt>
                <c:pt idx="4">
                  <c:v>91.12</c:v>
                </c:pt>
              </c:numCache>
            </c:numRef>
          </c:val>
          <c:smooth val="0"/>
          <c:extLst>
            <c:ext xmlns:c16="http://schemas.microsoft.com/office/drawing/2014/chart" uri="{C3380CC4-5D6E-409C-BE32-E72D297353CC}">
              <c16:uniqueId val="{00000001-AD91-421D-A7E7-B09D271357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99.31</c:v>
                </c:pt>
                <c:pt idx="1">
                  <c:v>98.56</c:v>
                </c:pt>
                <c:pt idx="2">
                  <c:v>98.64</c:v>
                </c:pt>
                <c:pt idx="3">
                  <c:v>105.05</c:v>
                </c:pt>
                <c:pt idx="4">
                  <c:v>110.54</c:v>
                </c:pt>
              </c:numCache>
            </c:numRef>
          </c:val>
          <c:extLst>
            <c:ext xmlns:c16="http://schemas.microsoft.com/office/drawing/2014/chart" uri="{C3380CC4-5D6E-409C-BE32-E72D297353CC}">
              <c16:uniqueId val="{00000000-79B7-485A-A0BA-A8E7BD2F67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107.01</c:v>
                </c:pt>
                <c:pt idx="3">
                  <c:v>106.8</c:v>
                </c:pt>
                <c:pt idx="4">
                  <c:v>104.65</c:v>
                </c:pt>
              </c:numCache>
            </c:numRef>
          </c:val>
          <c:smooth val="0"/>
          <c:extLst>
            <c:ext xmlns:c16="http://schemas.microsoft.com/office/drawing/2014/chart" uri="{C3380CC4-5D6E-409C-BE32-E72D297353CC}">
              <c16:uniqueId val="{00000001-79B7-485A-A0BA-A8E7BD2F67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31.72</c:v>
                </c:pt>
                <c:pt idx="1">
                  <c:v>33.5</c:v>
                </c:pt>
                <c:pt idx="2">
                  <c:v>35.33</c:v>
                </c:pt>
                <c:pt idx="3">
                  <c:v>37.229999999999997</c:v>
                </c:pt>
                <c:pt idx="4">
                  <c:v>39.130000000000003</c:v>
                </c:pt>
              </c:numCache>
            </c:numRef>
          </c:val>
          <c:extLst>
            <c:ext xmlns:c16="http://schemas.microsoft.com/office/drawing/2014/chart" uri="{C3380CC4-5D6E-409C-BE32-E72D297353CC}">
              <c16:uniqueId val="{00000000-7357-434B-9A64-2E564BD65E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25.86</c:v>
                </c:pt>
                <c:pt idx="3">
                  <c:v>31.14</c:v>
                </c:pt>
                <c:pt idx="4">
                  <c:v>33.11</c:v>
                </c:pt>
              </c:numCache>
            </c:numRef>
          </c:val>
          <c:smooth val="0"/>
          <c:extLst>
            <c:ext xmlns:c16="http://schemas.microsoft.com/office/drawing/2014/chart" uri="{C3380CC4-5D6E-409C-BE32-E72D297353CC}">
              <c16:uniqueId val="{00000001-7357-434B-9A64-2E564BD65E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DD-40D8-B1CF-2BEF0BCEDD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1.4</c:v>
                </c:pt>
                <c:pt idx="3">
                  <c:v>0.76</c:v>
                </c:pt>
                <c:pt idx="4">
                  <c:v>0.94</c:v>
                </c:pt>
              </c:numCache>
            </c:numRef>
          </c:val>
          <c:smooth val="0"/>
          <c:extLst>
            <c:ext xmlns:c16="http://schemas.microsoft.com/office/drawing/2014/chart" uri="{C3380CC4-5D6E-409C-BE32-E72D297353CC}">
              <c16:uniqueId val="{00000001-FDDD-40D8-B1CF-2BEF0BCEDD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413.32</c:v>
                </c:pt>
                <c:pt idx="1">
                  <c:v>413.51</c:v>
                </c:pt>
                <c:pt idx="2">
                  <c:v>413.22</c:v>
                </c:pt>
                <c:pt idx="3">
                  <c:v>341.3</c:v>
                </c:pt>
                <c:pt idx="4">
                  <c:v>274.48</c:v>
                </c:pt>
              </c:numCache>
            </c:numRef>
          </c:val>
          <c:extLst>
            <c:ext xmlns:c16="http://schemas.microsoft.com/office/drawing/2014/chart" uri="{C3380CC4-5D6E-409C-BE32-E72D297353CC}">
              <c16:uniqueId val="{00000000-BB59-4772-9202-FDF6ED1D94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23.86</c:v>
                </c:pt>
                <c:pt idx="3">
                  <c:v>26.89</c:v>
                </c:pt>
                <c:pt idx="4">
                  <c:v>23.18</c:v>
                </c:pt>
              </c:numCache>
            </c:numRef>
          </c:val>
          <c:smooth val="0"/>
          <c:extLst>
            <c:ext xmlns:c16="http://schemas.microsoft.com/office/drawing/2014/chart" uri="{C3380CC4-5D6E-409C-BE32-E72D297353CC}">
              <c16:uniqueId val="{00000001-BB59-4772-9202-FDF6ED1D94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25.98</c:v>
                </c:pt>
                <c:pt idx="1">
                  <c:v>26.94</c:v>
                </c:pt>
                <c:pt idx="2">
                  <c:v>28.3</c:v>
                </c:pt>
                <c:pt idx="3">
                  <c:v>32.35</c:v>
                </c:pt>
                <c:pt idx="4">
                  <c:v>30.77</c:v>
                </c:pt>
              </c:numCache>
            </c:numRef>
          </c:val>
          <c:extLst>
            <c:ext xmlns:c16="http://schemas.microsoft.com/office/drawing/2014/chart" uri="{C3380CC4-5D6E-409C-BE32-E72D297353CC}">
              <c16:uniqueId val="{00000000-6181-4952-92DA-5DDFFFA424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68.27</c:v>
                </c:pt>
                <c:pt idx="3">
                  <c:v>77.260000000000005</c:v>
                </c:pt>
                <c:pt idx="4">
                  <c:v>80.010000000000005</c:v>
                </c:pt>
              </c:numCache>
            </c:numRef>
          </c:val>
          <c:smooth val="0"/>
          <c:extLst>
            <c:ext xmlns:c16="http://schemas.microsoft.com/office/drawing/2014/chart" uri="{C3380CC4-5D6E-409C-BE32-E72D297353CC}">
              <c16:uniqueId val="{00000001-6181-4952-92DA-5DDFFFA424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3897.8</c:v>
                </c:pt>
                <c:pt idx="1">
                  <c:v>3750.72</c:v>
                </c:pt>
                <c:pt idx="2">
                  <c:v>3578.51</c:v>
                </c:pt>
                <c:pt idx="3">
                  <c:v>2946.56</c:v>
                </c:pt>
                <c:pt idx="4">
                  <c:v>2489</c:v>
                </c:pt>
              </c:numCache>
            </c:numRef>
          </c:val>
          <c:extLst>
            <c:ext xmlns:c16="http://schemas.microsoft.com/office/drawing/2014/chart" uri="{C3380CC4-5D6E-409C-BE32-E72D297353CC}">
              <c16:uniqueId val="{00000000-40C2-458A-86C3-C09704592D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804.98</c:v>
                </c:pt>
                <c:pt idx="3">
                  <c:v>730.84</c:v>
                </c:pt>
                <c:pt idx="4">
                  <c:v>706.45</c:v>
                </c:pt>
              </c:numCache>
            </c:numRef>
          </c:val>
          <c:smooth val="0"/>
          <c:extLst>
            <c:ext xmlns:c16="http://schemas.microsoft.com/office/drawing/2014/chart" uri="{C3380CC4-5D6E-409C-BE32-E72D297353CC}">
              <c16:uniqueId val="{00000001-40C2-458A-86C3-C09704592D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73.19</c:v>
                </c:pt>
                <c:pt idx="1">
                  <c:v>75.84</c:v>
                </c:pt>
                <c:pt idx="2">
                  <c:v>75.489999999999995</c:v>
                </c:pt>
                <c:pt idx="3">
                  <c:v>83.07</c:v>
                </c:pt>
                <c:pt idx="4">
                  <c:v>93.67</c:v>
                </c:pt>
              </c:numCache>
            </c:numRef>
          </c:val>
          <c:extLst>
            <c:ext xmlns:c16="http://schemas.microsoft.com/office/drawing/2014/chart" uri="{C3380CC4-5D6E-409C-BE32-E72D297353CC}">
              <c16:uniqueId val="{00000000-DB1E-48BE-9628-F55EF10B60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88.71</c:v>
                </c:pt>
                <c:pt idx="3">
                  <c:v>89.17</c:v>
                </c:pt>
                <c:pt idx="4">
                  <c:v>85.67</c:v>
                </c:pt>
              </c:numCache>
            </c:numRef>
          </c:val>
          <c:smooth val="0"/>
          <c:extLst>
            <c:ext xmlns:c16="http://schemas.microsoft.com/office/drawing/2014/chart" uri="{C3380CC4-5D6E-409C-BE32-E72D297353CC}">
              <c16:uniqueId val="{00000001-DB1E-48BE-9628-F55EF10B60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255.87</c:v>
                </c:pt>
                <c:pt idx="1">
                  <c:v>248.61</c:v>
                </c:pt>
                <c:pt idx="2">
                  <c:v>254.31</c:v>
                </c:pt>
                <c:pt idx="3">
                  <c:v>262.64</c:v>
                </c:pt>
                <c:pt idx="4">
                  <c:v>263.2</c:v>
                </c:pt>
              </c:numCache>
            </c:numRef>
          </c:val>
          <c:extLst>
            <c:ext xmlns:c16="http://schemas.microsoft.com/office/drawing/2014/chart" uri="{C3380CC4-5D6E-409C-BE32-E72D297353CC}">
              <c16:uniqueId val="{00000000-E783-4E82-9F7B-090B090C96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174.8</c:v>
                </c:pt>
                <c:pt idx="3">
                  <c:v>184.85</c:v>
                </c:pt>
                <c:pt idx="4">
                  <c:v>194.78</c:v>
                </c:pt>
              </c:numCache>
            </c:numRef>
          </c:val>
          <c:smooth val="0"/>
          <c:extLst>
            <c:ext xmlns:c16="http://schemas.microsoft.com/office/drawing/2014/chart" uri="{C3380CC4-5D6E-409C-BE32-E72D297353CC}">
              <c16:uniqueId val="{00000001-E783-4E82-9F7B-090B090C96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O6" sqref="AO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宮津市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15966</v>
      </c>
      <c r="AM8" s="41"/>
      <c r="AN8" s="41"/>
      <c r="AO8" s="41"/>
      <c r="AP8" s="41"/>
      <c r="AQ8" s="41"/>
      <c r="AR8" s="41"/>
      <c r="AS8" s="41"/>
      <c r="AT8" s="34">
        <f>データ!T6</f>
        <v>172.74</v>
      </c>
      <c r="AU8" s="34"/>
      <c r="AV8" s="34"/>
      <c r="AW8" s="34"/>
      <c r="AX8" s="34"/>
      <c r="AY8" s="34"/>
      <c r="AZ8" s="34"/>
      <c r="BA8" s="34"/>
      <c r="BB8" s="34">
        <f>データ!U6</f>
        <v>92.43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39.090000000000003</v>
      </c>
      <c r="J10" s="34"/>
      <c r="K10" s="34"/>
      <c r="L10" s="34"/>
      <c r="M10" s="34"/>
      <c r="N10" s="34"/>
      <c r="O10" s="34"/>
      <c r="P10" s="34">
        <f>データ!P6</f>
        <v>72.89</v>
      </c>
      <c r="Q10" s="34"/>
      <c r="R10" s="34"/>
      <c r="S10" s="34"/>
      <c r="T10" s="34"/>
      <c r="U10" s="34"/>
      <c r="V10" s="34"/>
      <c r="W10" s="34">
        <f>データ!Q6</f>
        <v>97.58</v>
      </c>
      <c r="X10" s="34"/>
      <c r="Y10" s="34"/>
      <c r="Z10" s="34"/>
      <c r="AA10" s="34"/>
      <c r="AB10" s="34"/>
      <c r="AC10" s="34"/>
      <c r="AD10" s="41">
        <f>データ!R6</f>
        <v>3950</v>
      </c>
      <c r="AE10" s="41"/>
      <c r="AF10" s="41"/>
      <c r="AG10" s="41"/>
      <c r="AH10" s="41"/>
      <c r="AI10" s="41"/>
      <c r="AJ10" s="41"/>
      <c r="AK10" s="2"/>
      <c r="AL10" s="41">
        <f>データ!V6</f>
        <v>11510</v>
      </c>
      <c r="AM10" s="41"/>
      <c r="AN10" s="41"/>
      <c r="AO10" s="41"/>
      <c r="AP10" s="41"/>
      <c r="AQ10" s="41"/>
      <c r="AR10" s="41"/>
      <c r="AS10" s="41"/>
      <c r="AT10" s="34">
        <f>データ!W6</f>
        <v>4.76</v>
      </c>
      <c r="AU10" s="34"/>
      <c r="AV10" s="34"/>
      <c r="AW10" s="34"/>
      <c r="AX10" s="34"/>
      <c r="AY10" s="34"/>
      <c r="AZ10" s="34"/>
      <c r="BA10" s="34"/>
      <c r="BB10" s="34">
        <f>データ!X6</f>
        <v>2418.0700000000002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Y/nXsa30fPU1Ew1XsHpnRPp2OtsJ/n2GKwdoy+xA/iDyjxd9d/vNTq9DiGg256E8PIAASMETECLDWoyUiQ8Hw==" saltValue="ZFsHgbILqfa7DsRV+Hnmj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262056</v>
      </c>
      <c r="D6" s="19">
        <f t="shared" si="3"/>
        <v>46</v>
      </c>
      <c r="E6" s="19">
        <f t="shared" si="3"/>
        <v>17</v>
      </c>
      <c r="F6" s="19">
        <f t="shared" si="3"/>
        <v>1</v>
      </c>
      <c r="G6" s="19">
        <f t="shared" si="3"/>
        <v>0</v>
      </c>
      <c r="H6" s="19" t="str">
        <f t="shared" si="3"/>
        <v>京都府　宮津市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39.090000000000003</v>
      </c>
      <c r="P6" s="20">
        <f t="shared" si="3"/>
        <v>72.89</v>
      </c>
      <c r="Q6" s="20">
        <f t="shared" si="3"/>
        <v>97.58</v>
      </c>
      <c r="R6" s="20">
        <f t="shared" si="3"/>
        <v>3950</v>
      </c>
      <c r="S6" s="20">
        <f t="shared" si="3"/>
        <v>15966</v>
      </c>
      <c r="T6" s="20">
        <f t="shared" si="3"/>
        <v>172.74</v>
      </c>
      <c r="U6" s="20">
        <f t="shared" si="3"/>
        <v>92.43</v>
      </c>
      <c r="V6" s="20">
        <f t="shared" si="3"/>
        <v>11510</v>
      </c>
      <c r="W6" s="20">
        <f t="shared" si="3"/>
        <v>4.76</v>
      </c>
      <c r="X6" s="20">
        <f t="shared" si="3"/>
        <v>2418.0700000000002</v>
      </c>
      <c r="Y6" s="21">
        <f>IF(Y7="",NA(),Y7)</f>
        <v>99.31</v>
      </c>
      <c r="Z6" s="21">
        <f t="shared" ref="Z6:AH6" si="4">IF(Z7="",NA(),Z7)</f>
        <v>98.56</v>
      </c>
      <c r="AA6" s="21">
        <f t="shared" si="4"/>
        <v>98.64</v>
      </c>
      <c r="AB6" s="21">
        <f t="shared" si="4"/>
        <v>105.05</v>
      </c>
      <c r="AC6" s="21">
        <f t="shared" si="4"/>
        <v>110.54</v>
      </c>
      <c r="AD6" s="21">
        <f t="shared" si="4"/>
        <v>107.21</v>
      </c>
      <c r="AE6" s="21">
        <f t="shared" si="4"/>
        <v>107.08</v>
      </c>
      <c r="AF6" s="21">
        <f t="shared" si="4"/>
        <v>107.01</v>
      </c>
      <c r="AG6" s="21">
        <f t="shared" si="4"/>
        <v>106.8</v>
      </c>
      <c r="AH6" s="21">
        <f t="shared" si="4"/>
        <v>104.65</v>
      </c>
      <c r="AI6" s="20" t="str">
        <f>IF(AI7="","",IF(AI7="-","【-】","【"&amp;SUBSTITUTE(TEXT(AI7,"#,##0.00"),"-","△")&amp;"】"))</f>
        <v>【105.36】</v>
      </c>
      <c r="AJ6" s="21">
        <f>IF(AJ7="",NA(),AJ7)</f>
        <v>413.32</v>
      </c>
      <c r="AK6" s="21">
        <f t="shared" ref="AK6:AS6" si="5">IF(AK7="",NA(),AK7)</f>
        <v>413.51</v>
      </c>
      <c r="AL6" s="21">
        <f t="shared" si="5"/>
        <v>413.22</v>
      </c>
      <c r="AM6" s="21">
        <f t="shared" si="5"/>
        <v>341.3</v>
      </c>
      <c r="AN6" s="21">
        <f t="shared" si="5"/>
        <v>274.48</v>
      </c>
      <c r="AO6" s="21">
        <f t="shared" si="5"/>
        <v>43.71</v>
      </c>
      <c r="AP6" s="21">
        <f t="shared" si="5"/>
        <v>45.94</v>
      </c>
      <c r="AQ6" s="21">
        <f t="shared" si="5"/>
        <v>23.86</v>
      </c>
      <c r="AR6" s="21">
        <f t="shared" si="5"/>
        <v>26.89</v>
      </c>
      <c r="AS6" s="21">
        <f t="shared" si="5"/>
        <v>23.18</v>
      </c>
      <c r="AT6" s="20" t="str">
        <f>IF(AT7="","",IF(AT7="-","【-】","【"&amp;SUBSTITUTE(TEXT(AT7,"#,##0.00"),"-","△")&amp;"】"))</f>
        <v>【3.12】</v>
      </c>
      <c r="AU6" s="21">
        <f>IF(AU7="",NA(),AU7)</f>
        <v>25.98</v>
      </c>
      <c r="AV6" s="21">
        <f t="shared" ref="AV6:BD6" si="6">IF(AV7="",NA(),AV7)</f>
        <v>26.94</v>
      </c>
      <c r="AW6" s="21">
        <f t="shared" si="6"/>
        <v>28.3</v>
      </c>
      <c r="AX6" s="21">
        <f t="shared" si="6"/>
        <v>32.35</v>
      </c>
      <c r="AY6" s="21">
        <f t="shared" si="6"/>
        <v>30.77</v>
      </c>
      <c r="AZ6" s="21">
        <f t="shared" si="6"/>
        <v>40.67</v>
      </c>
      <c r="BA6" s="21">
        <f t="shared" si="6"/>
        <v>47.7</v>
      </c>
      <c r="BB6" s="21">
        <f t="shared" si="6"/>
        <v>68.27</v>
      </c>
      <c r="BC6" s="21">
        <f t="shared" si="6"/>
        <v>77.260000000000005</v>
      </c>
      <c r="BD6" s="21">
        <f t="shared" si="6"/>
        <v>80.010000000000005</v>
      </c>
      <c r="BE6" s="20" t="str">
        <f>IF(BE7="","",IF(BE7="-","【-】","【"&amp;SUBSTITUTE(TEXT(BE7,"#,##0.00"),"-","△")&amp;"】"))</f>
        <v>【82.75】</v>
      </c>
      <c r="BF6" s="21">
        <f>IF(BF7="",NA(),BF7)</f>
        <v>3897.8</v>
      </c>
      <c r="BG6" s="21">
        <f t="shared" ref="BG6:BO6" si="7">IF(BG7="",NA(),BG7)</f>
        <v>3750.72</v>
      </c>
      <c r="BH6" s="21">
        <f t="shared" si="7"/>
        <v>3578.51</v>
      </c>
      <c r="BI6" s="21">
        <f t="shared" si="7"/>
        <v>2946.56</v>
      </c>
      <c r="BJ6" s="21">
        <f t="shared" si="7"/>
        <v>2489</v>
      </c>
      <c r="BK6" s="21">
        <f t="shared" si="7"/>
        <v>1050.51</v>
      </c>
      <c r="BL6" s="21">
        <f t="shared" si="7"/>
        <v>1102.01</v>
      </c>
      <c r="BM6" s="21">
        <f t="shared" si="7"/>
        <v>804.98</v>
      </c>
      <c r="BN6" s="21">
        <f t="shared" si="7"/>
        <v>730.84</v>
      </c>
      <c r="BO6" s="21">
        <f t="shared" si="7"/>
        <v>706.45</v>
      </c>
      <c r="BP6" s="20" t="str">
        <f>IF(BP7="","",IF(BP7="-","【-】","【"&amp;SUBSTITUTE(TEXT(BP7,"#,##0.00"),"-","△")&amp;"】"))</f>
        <v>【602.56】</v>
      </c>
      <c r="BQ6" s="21">
        <f>IF(BQ7="",NA(),BQ7)</f>
        <v>73.19</v>
      </c>
      <c r="BR6" s="21">
        <f t="shared" ref="BR6:BZ6" si="8">IF(BR7="",NA(),BR7)</f>
        <v>75.84</v>
      </c>
      <c r="BS6" s="21">
        <f t="shared" si="8"/>
        <v>75.489999999999995</v>
      </c>
      <c r="BT6" s="21">
        <f t="shared" si="8"/>
        <v>83.07</v>
      </c>
      <c r="BU6" s="21">
        <f t="shared" si="8"/>
        <v>93.67</v>
      </c>
      <c r="BV6" s="21">
        <f t="shared" si="8"/>
        <v>82.65</v>
      </c>
      <c r="BW6" s="21">
        <f t="shared" si="8"/>
        <v>82.55</v>
      </c>
      <c r="BX6" s="21">
        <f t="shared" si="8"/>
        <v>88.71</v>
      </c>
      <c r="BY6" s="21">
        <f t="shared" si="8"/>
        <v>89.17</v>
      </c>
      <c r="BZ6" s="21">
        <f t="shared" si="8"/>
        <v>85.67</v>
      </c>
      <c r="CA6" s="20" t="str">
        <f>IF(CA7="","",IF(CA7="-","【-】","【"&amp;SUBSTITUTE(TEXT(CA7,"#,##0.00"),"-","△")&amp;"】"))</f>
        <v>【97.94】</v>
      </c>
      <c r="CB6" s="21">
        <f>IF(CB7="",NA(),CB7)</f>
        <v>255.87</v>
      </c>
      <c r="CC6" s="21">
        <f t="shared" ref="CC6:CK6" si="9">IF(CC7="",NA(),CC7)</f>
        <v>248.61</v>
      </c>
      <c r="CD6" s="21">
        <f t="shared" si="9"/>
        <v>254.31</v>
      </c>
      <c r="CE6" s="21">
        <f t="shared" si="9"/>
        <v>262.64</v>
      </c>
      <c r="CF6" s="21">
        <f t="shared" si="9"/>
        <v>263.2</v>
      </c>
      <c r="CG6" s="21">
        <f t="shared" si="9"/>
        <v>186.3</v>
      </c>
      <c r="CH6" s="21">
        <f t="shared" si="9"/>
        <v>188.38</v>
      </c>
      <c r="CI6" s="21">
        <f t="shared" si="9"/>
        <v>174.8</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55.82</v>
      </c>
      <c r="CU6" s="21">
        <f t="shared" si="10"/>
        <v>55.04</v>
      </c>
      <c r="CV6" s="21">
        <f t="shared" si="10"/>
        <v>53.26</v>
      </c>
      <c r="CW6" s="20" t="str">
        <f>IF(CW7="","",IF(CW7="-","【-】","【"&amp;SUBSTITUTE(TEXT(CW7,"#,##0.00"),"-","△")&amp;"】"))</f>
        <v>【60.13】</v>
      </c>
      <c r="CX6" s="21">
        <f>IF(CX7="",NA(),CX7)</f>
        <v>84.7</v>
      </c>
      <c r="CY6" s="21">
        <f t="shared" ref="CY6:DG6" si="11">IF(CY7="",NA(),CY7)</f>
        <v>85.48</v>
      </c>
      <c r="CZ6" s="21">
        <f t="shared" si="11"/>
        <v>85.92</v>
      </c>
      <c r="DA6" s="21">
        <f t="shared" si="11"/>
        <v>86.45</v>
      </c>
      <c r="DB6" s="21">
        <f t="shared" si="11"/>
        <v>87.18</v>
      </c>
      <c r="DC6" s="21">
        <f t="shared" si="11"/>
        <v>82.08</v>
      </c>
      <c r="DD6" s="21">
        <f t="shared" si="11"/>
        <v>81.34</v>
      </c>
      <c r="DE6" s="21">
        <f t="shared" si="11"/>
        <v>90.67</v>
      </c>
      <c r="DF6" s="21">
        <f t="shared" si="11"/>
        <v>91.92</v>
      </c>
      <c r="DG6" s="21">
        <f t="shared" si="11"/>
        <v>91.12</v>
      </c>
      <c r="DH6" s="20" t="str">
        <f>IF(DH7="","",IF(DH7="-","【-】","【"&amp;SUBSTITUTE(TEXT(DH7,"#,##0.00"),"-","△")&amp;"】"))</f>
        <v>【96.00】</v>
      </c>
      <c r="DI6" s="21">
        <f>IF(DI7="",NA(),DI7)</f>
        <v>31.72</v>
      </c>
      <c r="DJ6" s="21">
        <f t="shared" ref="DJ6:DR6" si="12">IF(DJ7="",NA(),DJ7)</f>
        <v>33.5</v>
      </c>
      <c r="DK6" s="21">
        <f t="shared" si="12"/>
        <v>35.33</v>
      </c>
      <c r="DL6" s="21">
        <f t="shared" si="12"/>
        <v>37.229999999999997</v>
      </c>
      <c r="DM6" s="21">
        <f t="shared" si="12"/>
        <v>39.130000000000003</v>
      </c>
      <c r="DN6" s="21">
        <f t="shared" si="12"/>
        <v>12.7</v>
      </c>
      <c r="DO6" s="21">
        <f t="shared" si="12"/>
        <v>14.65</v>
      </c>
      <c r="DP6" s="21">
        <f t="shared" si="12"/>
        <v>25.86</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1.4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0.12</v>
      </c>
      <c r="EM6" s="21">
        <f t="shared" si="14"/>
        <v>0.06</v>
      </c>
      <c r="EN6" s="21">
        <f t="shared" si="14"/>
        <v>7.0000000000000007E-2</v>
      </c>
      <c r="EO6" s="20" t="str">
        <f>IF(EO7="","",IF(EO7="-","【-】","【"&amp;SUBSTITUTE(TEXT(EO7,"#,##0.00"),"-","△")&amp;"】"))</f>
        <v>【0.19】</v>
      </c>
    </row>
    <row r="7" spans="1:148" s="22" customFormat="1" x14ac:dyDescent="0.15">
      <c r="A7" s="14"/>
      <c r="B7" s="23">
        <v>2024</v>
      </c>
      <c r="C7" s="23">
        <v>262056</v>
      </c>
      <c r="D7" s="23">
        <v>46</v>
      </c>
      <c r="E7" s="23">
        <v>17</v>
      </c>
      <c r="F7" s="23">
        <v>1</v>
      </c>
      <c r="G7" s="23">
        <v>0</v>
      </c>
      <c r="H7" s="23" t="s">
        <v>96</v>
      </c>
      <c r="I7" s="23" t="s">
        <v>97</v>
      </c>
      <c r="J7" s="23" t="s">
        <v>98</v>
      </c>
      <c r="K7" s="23" t="s">
        <v>99</v>
      </c>
      <c r="L7" s="23" t="s">
        <v>100</v>
      </c>
      <c r="M7" s="23" t="s">
        <v>101</v>
      </c>
      <c r="N7" s="24" t="s">
        <v>102</v>
      </c>
      <c r="O7" s="24">
        <v>39.090000000000003</v>
      </c>
      <c r="P7" s="24">
        <v>72.89</v>
      </c>
      <c r="Q7" s="24">
        <v>97.58</v>
      </c>
      <c r="R7" s="24">
        <v>3950</v>
      </c>
      <c r="S7" s="24">
        <v>15966</v>
      </c>
      <c r="T7" s="24">
        <v>172.74</v>
      </c>
      <c r="U7" s="24">
        <v>92.43</v>
      </c>
      <c r="V7" s="24">
        <v>11510</v>
      </c>
      <c r="W7" s="24">
        <v>4.76</v>
      </c>
      <c r="X7" s="24">
        <v>2418.0700000000002</v>
      </c>
      <c r="Y7" s="24">
        <v>99.31</v>
      </c>
      <c r="Z7" s="24">
        <v>98.56</v>
      </c>
      <c r="AA7" s="24">
        <v>98.64</v>
      </c>
      <c r="AB7" s="24">
        <v>105.05</v>
      </c>
      <c r="AC7" s="24">
        <v>110.54</v>
      </c>
      <c r="AD7" s="24">
        <v>107.21</v>
      </c>
      <c r="AE7" s="24">
        <v>107.08</v>
      </c>
      <c r="AF7" s="24">
        <v>107.01</v>
      </c>
      <c r="AG7" s="24">
        <v>106.8</v>
      </c>
      <c r="AH7" s="24">
        <v>104.65</v>
      </c>
      <c r="AI7" s="24">
        <v>105.36</v>
      </c>
      <c r="AJ7" s="24">
        <v>413.32</v>
      </c>
      <c r="AK7" s="24">
        <v>413.51</v>
      </c>
      <c r="AL7" s="24">
        <v>413.22</v>
      </c>
      <c r="AM7" s="24">
        <v>341.3</v>
      </c>
      <c r="AN7" s="24">
        <v>274.48</v>
      </c>
      <c r="AO7" s="24">
        <v>43.71</v>
      </c>
      <c r="AP7" s="24">
        <v>45.94</v>
      </c>
      <c r="AQ7" s="24">
        <v>23.86</v>
      </c>
      <c r="AR7" s="24">
        <v>26.89</v>
      </c>
      <c r="AS7" s="24">
        <v>23.18</v>
      </c>
      <c r="AT7" s="24">
        <v>3.12</v>
      </c>
      <c r="AU7" s="24">
        <v>25.98</v>
      </c>
      <c r="AV7" s="24">
        <v>26.94</v>
      </c>
      <c r="AW7" s="24">
        <v>28.3</v>
      </c>
      <c r="AX7" s="24">
        <v>32.35</v>
      </c>
      <c r="AY7" s="24">
        <v>30.77</v>
      </c>
      <c r="AZ7" s="24">
        <v>40.67</v>
      </c>
      <c r="BA7" s="24">
        <v>47.7</v>
      </c>
      <c r="BB7" s="24">
        <v>68.27</v>
      </c>
      <c r="BC7" s="24">
        <v>77.260000000000005</v>
      </c>
      <c r="BD7" s="24">
        <v>80.010000000000005</v>
      </c>
      <c r="BE7" s="24">
        <v>82.75</v>
      </c>
      <c r="BF7" s="24">
        <v>3897.8</v>
      </c>
      <c r="BG7" s="24">
        <v>3750.72</v>
      </c>
      <c r="BH7" s="24">
        <v>3578.51</v>
      </c>
      <c r="BI7" s="24">
        <v>2946.56</v>
      </c>
      <c r="BJ7" s="24">
        <v>2489</v>
      </c>
      <c r="BK7" s="24">
        <v>1050.51</v>
      </c>
      <c r="BL7" s="24">
        <v>1102.01</v>
      </c>
      <c r="BM7" s="24">
        <v>804.98</v>
      </c>
      <c r="BN7" s="24">
        <v>730.84</v>
      </c>
      <c r="BO7" s="24">
        <v>706.45</v>
      </c>
      <c r="BP7" s="24">
        <v>602.55999999999995</v>
      </c>
      <c r="BQ7" s="24">
        <v>73.19</v>
      </c>
      <c r="BR7" s="24">
        <v>75.84</v>
      </c>
      <c r="BS7" s="24">
        <v>75.489999999999995</v>
      </c>
      <c r="BT7" s="24">
        <v>83.07</v>
      </c>
      <c r="BU7" s="24">
        <v>93.67</v>
      </c>
      <c r="BV7" s="24">
        <v>82.65</v>
      </c>
      <c r="BW7" s="24">
        <v>82.55</v>
      </c>
      <c r="BX7" s="24">
        <v>88.71</v>
      </c>
      <c r="BY7" s="24">
        <v>89.17</v>
      </c>
      <c r="BZ7" s="24">
        <v>85.67</v>
      </c>
      <c r="CA7" s="24">
        <v>97.94</v>
      </c>
      <c r="CB7" s="24">
        <v>255.87</v>
      </c>
      <c r="CC7" s="24">
        <v>248.61</v>
      </c>
      <c r="CD7" s="24">
        <v>254.31</v>
      </c>
      <c r="CE7" s="24">
        <v>262.64</v>
      </c>
      <c r="CF7" s="24">
        <v>263.2</v>
      </c>
      <c r="CG7" s="24">
        <v>186.3</v>
      </c>
      <c r="CH7" s="24">
        <v>188.38</v>
      </c>
      <c r="CI7" s="24">
        <v>174.8</v>
      </c>
      <c r="CJ7" s="24">
        <v>184.85</v>
      </c>
      <c r="CK7" s="24">
        <v>194.78</v>
      </c>
      <c r="CL7" s="24">
        <v>140.97999999999999</v>
      </c>
      <c r="CM7" s="24" t="s">
        <v>102</v>
      </c>
      <c r="CN7" s="24" t="s">
        <v>102</v>
      </c>
      <c r="CO7" s="24" t="s">
        <v>102</v>
      </c>
      <c r="CP7" s="24" t="s">
        <v>102</v>
      </c>
      <c r="CQ7" s="24" t="s">
        <v>102</v>
      </c>
      <c r="CR7" s="24">
        <v>50.53</v>
      </c>
      <c r="CS7" s="24">
        <v>51.42</v>
      </c>
      <c r="CT7" s="24">
        <v>55.82</v>
      </c>
      <c r="CU7" s="24">
        <v>55.04</v>
      </c>
      <c r="CV7" s="24">
        <v>53.26</v>
      </c>
      <c r="CW7" s="24">
        <v>60.13</v>
      </c>
      <c r="CX7" s="24">
        <v>84.7</v>
      </c>
      <c r="CY7" s="24">
        <v>85.48</v>
      </c>
      <c r="CZ7" s="24">
        <v>85.92</v>
      </c>
      <c r="DA7" s="24">
        <v>86.45</v>
      </c>
      <c r="DB7" s="24">
        <v>87.18</v>
      </c>
      <c r="DC7" s="24">
        <v>82.08</v>
      </c>
      <c r="DD7" s="24">
        <v>81.34</v>
      </c>
      <c r="DE7" s="24">
        <v>90.67</v>
      </c>
      <c r="DF7" s="24">
        <v>91.92</v>
      </c>
      <c r="DG7" s="24">
        <v>91.12</v>
      </c>
      <c r="DH7" s="24">
        <v>96</v>
      </c>
      <c r="DI7" s="24">
        <v>31.72</v>
      </c>
      <c r="DJ7" s="24">
        <v>33.5</v>
      </c>
      <c r="DK7" s="24">
        <v>35.33</v>
      </c>
      <c r="DL7" s="24">
        <v>37.229999999999997</v>
      </c>
      <c r="DM7" s="24">
        <v>39.130000000000003</v>
      </c>
      <c r="DN7" s="24">
        <v>12.7</v>
      </c>
      <c r="DO7" s="24">
        <v>14.65</v>
      </c>
      <c r="DP7" s="24">
        <v>25.86</v>
      </c>
      <c r="DQ7" s="24">
        <v>31.14</v>
      </c>
      <c r="DR7" s="24">
        <v>33.11</v>
      </c>
      <c r="DS7" s="24">
        <v>42.2</v>
      </c>
      <c r="DT7" s="24">
        <v>0</v>
      </c>
      <c r="DU7" s="24">
        <v>0</v>
      </c>
      <c r="DV7" s="24">
        <v>0</v>
      </c>
      <c r="DW7" s="24">
        <v>0</v>
      </c>
      <c r="DX7" s="24">
        <v>0</v>
      </c>
      <c r="DY7" s="24">
        <v>0</v>
      </c>
      <c r="DZ7" s="24">
        <v>0.1</v>
      </c>
      <c r="EA7" s="24">
        <v>1.4</v>
      </c>
      <c r="EB7" s="24">
        <v>0.76</v>
      </c>
      <c r="EC7" s="24">
        <v>0.94</v>
      </c>
      <c r="ED7" s="24">
        <v>9.4600000000000009</v>
      </c>
      <c r="EE7" s="24">
        <v>0</v>
      </c>
      <c r="EF7" s="24">
        <v>0</v>
      </c>
      <c r="EG7" s="24">
        <v>0</v>
      </c>
      <c r="EH7" s="24">
        <v>0</v>
      </c>
      <c r="EI7" s="24">
        <v>0</v>
      </c>
      <c r="EJ7" s="24">
        <v>1.65</v>
      </c>
      <c r="EK7" s="24">
        <v>0.14000000000000001</v>
      </c>
      <c r="EL7" s="24">
        <v>0.12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綾香</cp:lastModifiedBy>
  <cp:lastPrinted>2026-02-17T06:17:03Z</cp:lastPrinted>
  <dcterms:modified xsi:type="dcterms:W3CDTF">2026-02-17T06:17:06Z</dcterms:modified>
</cp:coreProperties>
</file>