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5\総務部\各課専用\自治振興課\07税財政担当（地方公営企業）\経営比較分析表\令和７年度\06 HPアップ版（最終版はココに保存！）\04 綾部市\"/>
    </mc:Choice>
  </mc:AlternateContent>
  <xr:revisionPtr revIDLastSave="0" documentId="13_ncr:1_{9EBA0BA0-26DE-42D1-B938-ECAC7FE43C7B}" xr6:coauthVersionLast="47" xr6:coauthVersionMax="47" xr10:uidLastSave="{00000000-0000-0000-0000-000000000000}"/>
  <workbookProtection workbookAlgorithmName="SHA-512" workbookHashValue="UQcnF0K/BQIq1s006YgDSjAgO6VxhkH2GD67UlCVYoEbXAL00OCFSYg/H9DA31N5z3//LipT8joLwbbbYU0csw==" workbookSaltValue="CCxHjei1HgukLNjElbj4V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<sst xmlns="http://schemas.openxmlformats.org/spreadsheetml/2006/main" count="228" uniqueCount="114">
  <si>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</si>
  <si>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</si>
  <si>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</si>
  <si>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</si>
  <si>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</si>
  <si>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</si>
  <si>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</si>
  <si>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</si>
  <si>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</si>
  <si>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</si>
  <si>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</si>
  <si>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</si>
  <si>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</si>
  <si>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</si>
  <si>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</si>
  <si>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</si>
  <si>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</si>
  <si>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</si>
  <si>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</si>
  <si>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</si>
  <si>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</si>
  <si>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</si>
  <si>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</si>
  <si>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</si>
  <si>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</si>
  <si>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</si>
  <si>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</si>
  <si>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</si>
  <si>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</si>
  <si>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</si>
  <si>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</si>
  <si>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</si>
  <si>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</si>
  <si>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</si>
  <si>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</si>
  <si>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</si>
  <si>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</si>
  <si>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</si>
  <si>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</si>
  <si>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</si>
  <si>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</si>
  <si>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</si>
  <si>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</si>
  <si>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</si>
  <si>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</si>
  <si>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</si>
  <si>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</si>
  <si>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</si>
  <si>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</si>
  <si>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</si>
  <si>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</si>
  <si>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</si>
  <si>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</si>
  <si>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</si>
  <si>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</si>
  <si>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</si>
  <si>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</si>
  <si>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</si>
  <si>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</si>
  <si>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</si>
  <si>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</si>
  <si>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</si>
  <si>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</si>
  <si>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</si>
  <si>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</si>
  <si>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</si>
  <si>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</si>
  <si>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</si>
  <si>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</si>
  <si>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</si>
  <si>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</si>
  <si>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</si>
  <si>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</si>
  <si>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</si>
  <si>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</si>
  <si>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</si>
  <si>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</si>
  <si>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</si>
  <si>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</si>
  <si>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</si>
  <si>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</si>
  <si>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</si>
  <si>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</si>
  <si>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</si>
  <si>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</si>
  <si>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</si>
  <si>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</si>
  <si>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</si>
  <si>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</si>
  <si>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</si>
  <si>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</si>
  <si>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</si>
  <si>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</si>
  <si>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綾部市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</si>
  <si>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</si>
  <si>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</si>
  <si>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</si>
  <si>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</si>
  <si>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</si>
  <si>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</si>
  <si>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</si>
  <si>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</si>
  <si>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</si>
  <si>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</si>
  <si>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</si>
  <si>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</si>
  <si>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</si>
  <si>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</si>
  <si>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</si>
  <si>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</si>
  <si>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</si>
  <si>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経常収支比率は100％以上で累積欠損金もなく、流動比率についても100％以上となっているため、概ね健全経営ができています。
しかし、今後は、給水収益の減少や老朽施設の更新経費の増加など、一層経営状況が悪化することが予想されます。
今後とも、安全・安心な水を安定して供給し続けるために、水道事業ビジョンに基づき、水道施設の適切な管理運営や更新事業などを計画的に推進し、更なる経営の健全化に努めます。</t>
  </si>
  <si>
    <t>①経常収支比率は100.56％と100％を上回っており、単年度収支は黒字です。しかし、物価高騰及び給水収益が減少傾向にあるため、引き続き、事業の効率化、経費の削減に努めます。
②近年、累積欠損金は発生しておらず、健全経営ができています。
③流動比率は255.56％と100％を上回っており、短期的な債務に対して支払うことができる現金等がある状況を示しています。
④企業債残高対給水収益比率は、令和2年度の簡易水道事業統合により、大幅に企業債の現在高が増加しましたが、企業債の発行を抑制し安定経営に努めます。
⑤料金回収率は、令和2年度の簡易水道事業統合により給水原価が上がったことにより、84.70％と100％を下回っており、供給単価の見直しが必要と考えています。
⑥給水原価は250.65％と類似団体平均値を上回っています。これは、給水面積が広く、給水集落が点在しているため、設備投資、施設の維持管理費等に多額の経費が必要であることが影響しています。
⑦施設利用率は43.58％と類似団体平均値を下回っていますが、地域の特性上、お盆や年末年始など一時的に使用量が増加する時期があります。また、災害に対応できるように一定の余裕は必要と考えています。
⑧有収率は類似団体を上回っています。引き続き漏水調査を行い、計画的に老朽管の更新を行います。</t>
    <rPh sb="535" eb="537">
      <t>ウワマワ</t>
    </rPh>
    <phoneticPr fontId="4"/>
  </si>
  <si>
    <t>①有形固定資産減価償却率は、令和2年度の簡易水道事業統合により、比較的新しい管路が多いことから、47.99％と類似団体を下回っています。今後も引き続き水道事業ビジョンにおける投資計画に基づいて、施設更新を実施していきます。
②管路経年化率は24.06％と類似団体平均値並です。しかし、法定耐用年数を経過した管路を多く保有していることを示しているため、水道事業ビジョンにおける投資計画に基づいて、管路更新を実施していきます。
③管路更新率は0.27％と類似団体平均値を下回っておりますが、安定経営のために計画的な管路更新を実施していきます。</t>
    <rPh sb="133" eb="134">
      <t>チ</t>
    </rPh>
    <rPh sb="134" eb="135">
      <t>ナミ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</si>
</sst>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0.32</c:v>
                </c:pt>
                <c:pt idx="1">
                  <c:v>0.35</c:v>
                </c:pt>
                <c:pt idx="2">
                  <c:v>0.37</c:v>
                </c:pt>
                <c:pt idx="3">
                  <c:v>0.41</c:v>
                </c:pt>
                <c:pt idx="4">
                  <c:v>0.27</c:v>
                </c:pt>
              </c:numCache>
            </c:numRef>
          </c:val>
          <c:extLst>
            <c:ext xmlns:c16="http://schemas.microsoft.com/office/drawing/2014/chart" uri="{C3380CC4-5D6E-409C-BE32-E72D297353CC}">
              <c16:uniqueId val="{00000000-DC00-478E-83A5-D7117DE83B3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0.41</c:v>
                </c:pt>
                <c:pt idx="4">
                  <c:v>0.41</c:v>
                </c:pt>
              </c:numCache>
            </c:numRef>
          </c:val>
          <c:smooth val="0"/>
          <c:extLst>
            <c:ext xmlns:c16="http://schemas.microsoft.com/office/drawing/2014/chart" uri="{C3380CC4-5D6E-409C-BE32-E72D297353CC}">
              <c16:uniqueId val="{00000001-DC00-478E-83A5-D7117DE83B3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44.98</c:v>
                </c:pt>
                <c:pt idx="1">
                  <c:v>43.6</c:v>
                </c:pt>
                <c:pt idx="2">
                  <c:v>46.47</c:v>
                </c:pt>
                <c:pt idx="3">
                  <c:v>42.81</c:v>
                </c:pt>
                <c:pt idx="4">
                  <c:v>43.58</c:v>
                </c:pt>
              </c:numCache>
            </c:numRef>
          </c:val>
          <c:extLst>
            <c:ext xmlns:c16="http://schemas.microsoft.com/office/drawing/2014/chart" uri="{C3380CC4-5D6E-409C-BE32-E72D297353CC}">
              <c16:uniqueId val="{00000000-56F3-4F2F-831B-AF1A0A165F0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55.14</c:v>
                </c:pt>
                <c:pt idx="4">
                  <c:v>54.99</c:v>
                </c:pt>
              </c:numCache>
            </c:numRef>
          </c:val>
          <c:smooth val="0"/>
          <c:extLst>
            <c:ext xmlns:c16="http://schemas.microsoft.com/office/drawing/2014/chart" uri="{C3380CC4-5D6E-409C-BE32-E72D297353CC}">
              <c16:uniqueId val="{00000001-56F3-4F2F-831B-AF1A0A165F0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84.06</c:v>
                </c:pt>
                <c:pt idx="1">
                  <c:v>84.11</c:v>
                </c:pt>
                <c:pt idx="2">
                  <c:v>84.09</c:v>
                </c:pt>
                <c:pt idx="3">
                  <c:v>84.1</c:v>
                </c:pt>
                <c:pt idx="4">
                  <c:v>84.1</c:v>
                </c:pt>
              </c:numCache>
            </c:numRef>
          </c:val>
          <c:extLst>
            <c:ext xmlns:c16="http://schemas.microsoft.com/office/drawing/2014/chart" uri="{C3380CC4-5D6E-409C-BE32-E72D297353CC}">
              <c16:uniqueId val="{00000000-8227-4AB1-8395-91109059EC8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80.13</c:v>
                </c:pt>
                <c:pt idx="4">
                  <c:v>79.34</c:v>
                </c:pt>
              </c:numCache>
            </c:numRef>
          </c:val>
          <c:smooth val="0"/>
          <c:extLst>
            <c:ext xmlns:c16="http://schemas.microsoft.com/office/drawing/2014/chart" uri="{C3380CC4-5D6E-409C-BE32-E72D297353CC}">
              <c16:uniqueId val="{00000001-8227-4AB1-8395-91109059EC8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106.17</c:v>
                </c:pt>
                <c:pt idx="1">
                  <c:v>105.65</c:v>
                </c:pt>
                <c:pt idx="2">
                  <c:v>100.69</c:v>
                </c:pt>
                <c:pt idx="3">
                  <c:v>104.43</c:v>
                </c:pt>
                <c:pt idx="4">
                  <c:v>100.56</c:v>
                </c:pt>
              </c:numCache>
            </c:numRef>
          </c:val>
          <c:extLst>
            <c:ext xmlns:c16="http://schemas.microsoft.com/office/drawing/2014/chart" uri="{C3380CC4-5D6E-409C-BE32-E72D297353CC}">
              <c16:uniqueId val="{00000000-FFEE-46C0-ACF8-F3BBE06D2D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106.01</c:v>
                </c:pt>
                <c:pt idx="4">
                  <c:v>103.74</c:v>
                </c:pt>
              </c:numCache>
            </c:numRef>
          </c:val>
          <c:smooth val="0"/>
          <c:extLst>
            <c:ext xmlns:c16="http://schemas.microsoft.com/office/drawing/2014/chart" uri="{C3380CC4-5D6E-409C-BE32-E72D297353CC}">
              <c16:uniqueId val="{00000001-FFEE-46C0-ACF8-F3BBE06D2D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42.38</c:v>
                </c:pt>
                <c:pt idx="1">
                  <c:v>43.85</c:v>
                </c:pt>
                <c:pt idx="2">
                  <c:v>45.33</c:v>
                </c:pt>
                <c:pt idx="3">
                  <c:v>46.57</c:v>
                </c:pt>
                <c:pt idx="4">
                  <c:v>47.99</c:v>
                </c:pt>
              </c:numCache>
            </c:numRef>
          </c:val>
          <c:extLst>
            <c:ext xmlns:c16="http://schemas.microsoft.com/office/drawing/2014/chart" uri="{C3380CC4-5D6E-409C-BE32-E72D297353CC}">
              <c16:uniqueId val="{00000000-4084-4E5F-AED9-7536E71CFE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52.7</c:v>
                </c:pt>
                <c:pt idx="4">
                  <c:v>53.48</c:v>
                </c:pt>
              </c:numCache>
            </c:numRef>
          </c:val>
          <c:smooth val="0"/>
          <c:extLst>
            <c:ext xmlns:c16="http://schemas.microsoft.com/office/drawing/2014/chart" uri="{C3380CC4-5D6E-409C-BE32-E72D297353CC}">
              <c16:uniqueId val="{00000001-4084-4E5F-AED9-7536E71CFE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25.06</c:v>
                </c:pt>
                <c:pt idx="1">
                  <c:v>24.33</c:v>
                </c:pt>
                <c:pt idx="2">
                  <c:v>24.21</c:v>
                </c:pt>
                <c:pt idx="3">
                  <c:v>23.84</c:v>
                </c:pt>
                <c:pt idx="4">
                  <c:v>24.06</c:v>
                </c:pt>
              </c:numCache>
            </c:numRef>
          </c:val>
          <c:extLst>
            <c:ext xmlns:c16="http://schemas.microsoft.com/office/drawing/2014/chart" uri="{C3380CC4-5D6E-409C-BE32-E72D297353CC}">
              <c16:uniqueId val="{00000000-46B9-4A8B-8406-2319D32942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22.86</c:v>
                </c:pt>
                <c:pt idx="4">
                  <c:v>24.31</c:v>
                </c:pt>
              </c:numCache>
            </c:numRef>
          </c:val>
          <c:smooth val="0"/>
          <c:extLst>
            <c:ext xmlns:c16="http://schemas.microsoft.com/office/drawing/2014/chart" uri="{C3380CC4-5D6E-409C-BE32-E72D297353CC}">
              <c16:uniqueId val="{00000001-46B9-4A8B-8406-2319D32942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5D-4944-9DCB-31CA8CE4658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9.59</c:v>
                </c:pt>
                <c:pt idx="4">
                  <c:v>11.55</c:v>
                </c:pt>
              </c:numCache>
            </c:numRef>
          </c:val>
          <c:smooth val="0"/>
          <c:extLst>
            <c:ext xmlns:c16="http://schemas.microsoft.com/office/drawing/2014/chart" uri="{C3380CC4-5D6E-409C-BE32-E72D297353CC}">
              <c16:uniqueId val="{00000001-935D-4944-9DCB-31CA8CE4658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276.57</c:v>
                </c:pt>
                <c:pt idx="1">
                  <c:v>322.87</c:v>
                </c:pt>
                <c:pt idx="2">
                  <c:v>275.13</c:v>
                </c:pt>
                <c:pt idx="3">
                  <c:v>235.9</c:v>
                </c:pt>
                <c:pt idx="4">
                  <c:v>225.56</c:v>
                </c:pt>
              </c:numCache>
            </c:numRef>
          </c:val>
          <c:extLst>
            <c:ext xmlns:c16="http://schemas.microsoft.com/office/drawing/2014/chart" uri="{C3380CC4-5D6E-409C-BE32-E72D297353CC}">
              <c16:uniqueId val="{00000000-B194-4CF6-9351-19737536F68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338.89</c:v>
                </c:pt>
                <c:pt idx="4">
                  <c:v>352.34</c:v>
                </c:pt>
              </c:numCache>
            </c:numRef>
          </c:val>
          <c:smooth val="0"/>
          <c:extLst>
            <c:ext xmlns:c16="http://schemas.microsoft.com/office/drawing/2014/chart" uri="{C3380CC4-5D6E-409C-BE32-E72D297353CC}">
              <c16:uniqueId val="{00000001-B194-4CF6-9351-19737536F68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642.24</c:v>
                </c:pt>
                <c:pt idx="1">
                  <c:v>614.99</c:v>
                </c:pt>
                <c:pt idx="2">
                  <c:v>560.94000000000005</c:v>
                </c:pt>
                <c:pt idx="3">
                  <c:v>527.11</c:v>
                </c:pt>
                <c:pt idx="4">
                  <c:v>474.72</c:v>
                </c:pt>
              </c:numCache>
            </c:numRef>
          </c:val>
          <c:extLst>
            <c:ext xmlns:c16="http://schemas.microsoft.com/office/drawing/2014/chart" uri="{C3380CC4-5D6E-409C-BE32-E72D297353CC}">
              <c16:uniqueId val="{00000000-98BC-4D27-8A44-F42B2701537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400.21</c:v>
                </c:pt>
                <c:pt idx="4">
                  <c:v>391.13</c:v>
                </c:pt>
              </c:numCache>
            </c:numRef>
          </c:val>
          <c:smooth val="0"/>
          <c:extLst>
            <c:ext xmlns:c16="http://schemas.microsoft.com/office/drawing/2014/chart" uri="{C3380CC4-5D6E-409C-BE32-E72D297353CC}">
              <c16:uniqueId val="{00000001-98BC-4D27-8A44-F42B2701537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92.95</c:v>
                </c:pt>
                <c:pt idx="1">
                  <c:v>88.64</c:v>
                </c:pt>
                <c:pt idx="2">
                  <c:v>84.49</c:v>
                </c:pt>
                <c:pt idx="3">
                  <c:v>87.51</c:v>
                </c:pt>
                <c:pt idx="4">
                  <c:v>84.71</c:v>
                </c:pt>
              </c:numCache>
            </c:numRef>
          </c:val>
          <c:extLst>
            <c:ext xmlns:c16="http://schemas.microsoft.com/office/drawing/2014/chart" uri="{C3380CC4-5D6E-409C-BE32-E72D297353CC}">
              <c16:uniqueId val="{00000000-3ADB-47BE-A8A9-FC3A7C63808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92.83</c:v>
                </c:pt>
                <c:pt idx="4">
                  <c:v>92.16</c:v>
                </c:pt>
              </c:numCache>
            </c:numRef>
          </c:val>
          <c:smooth val="0"/>
          <c:extLst>
            <c:ext xmlns:c16="http://schemas.microsoft.com/office/drawing/2014/chart" uri="{C3380CC4-5D6E-409C-BE32-E72D297353CC}">
              <c16:uniqueId val="{00000001-3ADB-47BE-A8A9-FC3A7C63808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232.19</c:v>
                </c:pt>
                <c:pt idx="1">
                  <c:v>244.47</c:v>
                </c:pt>
                <c:pt idx="2">
                  <c:v>242.31</c:v>
                </c:pt>
                <c:pt idx="3">
                  <c:v>245.34</c:v>
                </c:pt>
                <c:pt idx="4">
                  <c:v>250.65</c:v>
                </c:pt>
              </c:numCache>
            </c:numRef>
          </c:val>
          <c:extLst>
            <c:ext xmlns:c16="http://schemas.microsoft.com/office/drawing/2014/chart" uri="{C3380CC4-5D6E-409C-BE32-E72D297353CC}">
              <c16:uniqueId val="{00000000-B8F2-40B7-9CF4-F32E5E2D19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189.43</c:v>
                </c:pt>
                <c:pt idx="4">
                  <c:v>196.75</c:v>
                </c:pt>
              </c:numCache>
            </c:numRef>
          </c:val>
          <c:smooth val="0"/>
          <c:extLst>
            <c:ext xmlns:c16="http://schemas.microsoft.com/office/drawing/2014/chart" uri="{C3380CC4-5D6E-409C-BE32-E72D297353CC}">
              <c16:uniqueId val="{00000001-B8F2-40B7-9CF4-F32E5E2D19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46" zoomScaleNormal="100"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京都府　綾部市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31072</v>
      </c>
      <c r="AM8" s="44"/>
      <c r="AN8" s="44"/>
      <c r="AO8" s="44"/>
      <c r="AP8" s="44"/>
      <c r="AQ8" s="44"/>
      <c r="AR8" s="44"/>
      <c r="AS8" s="44"/>
      <c r="AT8" s="45">
        <f>データ!$S$6</f>
        <v>347.1</v>
      </c>
      <c r="AU8" s="46"/>
      <c r="AV8" s="46"/>
      <c r="AW8" s="46"/>
      <c r="AX8" s="46"/>
      <c r="AY8" s="46"/>
      <c r="AZ8" s="46"/>
      <c r="BA8" s="46"/>
      <c r="BB8" s="47">
        <f>データ!$T$6</f>
        <v>89.52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72.709999999999994</v>
      </c>
      <c r="J10" s="46"/>
      <c r="K10" s="46"/>
      <c r="L10" s="46"/>
      <c r="M10" s="46"/>
      <c r="N10" s="46"/>
      <c r="O10" s="80"/>
      <c r="P10" s="47">
        <f>データ!$P$6</f>
        <v>98.47</v>
      </c>
      <c r="Q10" s="47"/>
      <c r="R10" s="47"/>
      <c r="S10" s="47"/>
      <c r="T10" s="47"/>
      <c r="U10" s="47"/>
      <c r="V10" s="47"/>
      <c r="W10" s="44">
        <f>データ!$Q$6</f>
        <v>4180</v>
      </c>
      <c r="X10" s="44"/>
      <c r="Y10" s="44"/>
      <c r="Z10" s="44"/>
      <c r="AA10" s="44"/>
      <c r="AB10" s="44"/>
      <c r="AC10" s="44"/>
      <c r="AD10" s="2"/>
      <c r="AE10" s="2"/>
      <c r="AF10" s="2"/>
      <c r="AG10" s="2"/>
      <c r="AH10" s="2"/>
      <c r="AI10" s="2"/>
      <c r="AJ10" s="2"/>
      <c r="AK10" s="2"/>
      <c r="AL10" s="44">
        <f>データ!$U$6</f>
        <v>29358</v>
      </c>
      <c r="AM10" s="44"/>
      <c r="AN10" s="44"/>
      <c r="AO10" s="44"/>
      <c r="AP10" s="44"/>
      <c r="AQ10" s="44"/>
      <c r="AR10" s="44"/>
      <c r="AS10" s="44"/>
      <c r="AT10" s="45">
        <f>データ!$V$6</f>
        <v>87.14</v>
      </c>
      <c r="AU10" s="46"/>
      <c r="AV10" s="46"/>
      <c r="AW10" s="46"/>
      <c r="AX10" s="46"/>
      <c r="AY10" s="46"/>
      <c r="AZ10" s="46"/>
      <c r="BA10" s="46"/>
      <c r="BB10" s="47">
        <f>データ!$W$6</f>
        <v>336.91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Bm0ijP2eOWwoGYWY/W6IJgvp+CH2vuerXcH7Q/3BuXTHD88VoMklD4oLO717tR3pN4zum39ELBnjiQ/U9tQfw==" saltValue="HiUUwYMq8sYaSeKz2T0a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262030</v>
      </c>
      <c r="D6" s="20">
        <f t="shared" si="3"/>
        <v>46</v>
      </c>
      <c r="E6" s="20">
        <f t="shared" si="3"/>
        <v>1</v>
      </c>
      <c r="F6" s="20">
        <f t="shared" si="3"/>
        <v>0</v>
      </c>
      <c r="G6" s="20">
        <f t="shared" si="3"/>
        <v>1</v>
      </c>
      <c r="H6" s="20" t="str">
        <f t="shared" si="3"/>
        <v>京都府　綾部市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72.709999999999994</v>
      </c>
      <c r="P6" s="21">
        <f t="shared" si="3"/>
        <v>98.47</v>
      </c>
      <c r="Q6" s="21">
        <f t="shared" si="3"/>
        <v>4180</v>
      </c>
      <c r="R6" s="21">
        <f t="shared" si="3"/>
        <v>31072</v>
      </c>
      <c r="S6" s="21">
        <f t="shared" si="3"/>
        <v>347.1</v>
      </c>
      <c r="T6" s="21">
        <f t="shared" si="3"/>
        <v>89.52</v>
      </c>
      <c r="U6" s="21">
        <f t="shared" si="3"/>
        <v>29358</v>
      </c>
      <c r="V6" s="21">
        <f t="shared" si="3"/>
        <v>87.14</v>
      </c>
      <c r="W6" s="21">
        <f t="shared" si="3"/>
        <v>336.91</v>
      </c>
      <c r="X6" s="22">
        <f>IF(X7="",NA(),X7)</f>
        <v>106.17</v>
      </c>
      <c r="Y6" s="22">
        <f t="shared" ref="Y6:AG6" si="4">IF(Y7="",NA(),Y7)</f>
        <v>105.65</v>
      </c>
      <c r="Z6" s="22">
        <f t="shared" si="4"/>
        <v>100.69</v>
      </c>
      <c r="AA6" s="22">
        <f t="shared" si="4"/>
        <v>104.43</v>
      </c>
      <c r="AB6" s="22">
        <f t="shared" si="4"/>
        <v>100.56</v>
      </c>
      <c r="AC6" s="22">
        <f t="shared" si="4"/>
        <v>108.83</v>
      </c>
      <c r="AD6" s="22">
        <f t="shared" si="4"/>
        <v>109.23</v>
      </c>
      <c r="AE6" s="22">
        <f t="shared" si="4"/>
        <v>108.04</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9.59</v>
      </c>
      <c r="AR6" s="22">
        <f t="shared" si="5"/>
        <v>11.55</v>
      </c>
      <c r="AS6" s="21" t="str">
        <f>IF(AS7="","",IF(AS7="-","【-】","【"&amp;SUBSTITUTE(TEXT(AS7,"#,##0.00"),"-","△")&amp;"】"))</f>
        <v>【1.61】</v>
      </c>
      <c r="AT6" s="22">
        <f>IF(AT7="",NA(),AT7)</f>
        <v>276.57</v>
      </c>
      <c r="AU6" s="22">
        <f t="shared" ref="AU6:BC6" si="6">IF(AU7="",NA(),AU7)</f>
        <v>322.87</v>
      </c>
      <c r="AV6" s="22">
        <f t="shared" si="6"/>
        <v>275.13</v>
      </c>
      <c r="AW6" s="22">
        <f t="shared" si="6"/>
        <v>235.9</v>
      </c>
      <c r="AX6" s="22">
        <f t="shared" si="6"/>
        <v>225.56</v>
      </c>
      <c r="AY6" s="22">
        <f t="shared" si="6"/>
        <v>327.77</v>
      </c>
      <c r="AZ6" s="22">
        <f t="shared" si="6"/>
        <v>338.02</v>
      </c>
      <c r="BA6" s="22">
        <f t="shared" si="6"/>
        <v>345.94</v>
      </c>
      <c r="BB6" s="22">
        <f t="shared" si="6"/>
        <v>338.89</v>
      </c>
      <c r="BC6" s="22">
        <f t="shared" si="6"/>
        <v>352.34</v>
      </c>
      <c r="BD6" s="21" t="str">
        <f>IF(BD7="","",IF(BD7="-","【-】","【"&amp;SUBSTITUTE(TEXT(BD7,"#,##0.00"),"-","△")&amp;"】"))</f>
        <v>【239.69】</v>
      </c>
      <c r="BE6" s="22">
        <f>IF(BE7="",NA(),BE7)</f>
        <v>642.24</v>
      </c>
      <c r="BF6" s="22">
        <f t="shared" ref="BF6:BN6" si="7">IF(BF7="",NA(),BF7)</f>
        <v>614.99</v>
      </c>
      <c r="BG6" s="22">
        <f t="shared" si="7"/>
        <v>560.94000000000005</v>
      </c>
      <c r="BH6" s="22">
        <f t="shared" si="7"/>
        <v>527.11</v>
      </c>
      <c r="BI6" s="22">
        <f t="shared" si="7"/>
        <v>474.72</v>
      </c>
      <c r="BJ6" s="22">
        <f t="shared" si="7"/>
        <v>397.1</v>
      </c>
      <c r="BK6" s="22">
        <f t="shared" si="7"/>
        <v>379.91</v>
      </c>
      <c r="BL6" s="22">
        <f t="shared" si="7"/>
        <v>386.61</v>
      </c>
      <c r="BM6" s="22">
        <f t="shared" si="7"/>
        <v>400.21</v>
      </c>
      <c r="BN6" s="22">
        <f t="shared" si="7"/>
        <v>391.13</v>
      </c>
      <c r="BO6" s="21" t="str">
        <f>IF(BO7="","",IF(BO7="-","【-】","【"&amp;SUBSTITUTE(TEXT(BO7,"#,##0.00"),"-","△")&amp;"】"))</f>
        <v>【264.86】</v>
      </c>
      <c r="BP6" s="22">
        <f>IF(BP7="",NA(),BP7)</f>
        <v>92.95</v>
      </c>
      <c r="BQ6" s="22">
        <f t="shared" ref="BQ6:BY6" si="8">IF(BQ7="",NA(),BQ7)</f>
        <v>88.64</v>
      </c>
      <c r="BR6" s="22">
        <f t="shared" si="8"/>
        <v>84.49</v>
      </c>
      <c r="BS6" s="22">
        <f t="shared" si="8"/>
        <v>87.51</v>
      </c>
      <c r="BT6" s="22">
        <f t="shared" si="8"/>
        <v>84.71</v>
      </c>
      <c r="BU6" s="22">
        <f t="shared" si="8"/>
        <v>95.79</v>
      </c>
      <c r="BV6" s="22">
        <f t="shared" si="8"/>
        <v>98.3</v>
      </c>
      <c r="BW6" s="22">
        <f t="shared" si="8"/>
        <v>93.82</v>
      </c>
      <c r="BX6" s="22">
        <f t="shared" si="8"/>
        <v>92.83</v>
      </c>
      <c r="BY6" s="22">
        <f t="shared" si="8"/>
        <v>92.16</v>
      </c>
      <c r="BZ6" s="21" t="str">
        <f>IF(BZ7="","",IF(BZ7="-","【-】","【"&amp;SUBSTITUTE(TEXT(BZ7,"#,##0.00"),"-","△")&amp;"】"))</f>
        <v>【97.59】</v>
      </c>
      <c r="CA6" s="22">
        <f>IF(CA7="",NA(),CA7)</f>
        <v>232.19</v>
      </c>
      <c r="CB6" s="22">
        <f t="shared" ref="CB6:CJ6" si="9">IF(CB7="",NA(),CB7)</f>
        <v>244.47</v>
      </c>
      <c r="CC6" s="22">
        <f t="shared" si="9"/>
        <v>242.31</v>
      </c>
      <c r="CD6" s="22">
        <f t="shared" si="9"/>
        <v>245.34</v>
      </c>
      <c r="CE6" s="22">
        <f t="shared" si="9"/>
        <v>250.65</v>
      </c>
      <c r="CF6" s="22">
        <f t="shared" si="9"/>
        <v>171.13</v>
      </c>
      <c r="CG6" s="22">
        <f t="shared" si="9"/>
        <v>173.7</v>
      </c>
      <c r="CH6" s="22">
        <f t="shared" si="9"/>
        <v>178.94</v>
      </c>
      <c r="CI6" s="22">
        <f t="shared" si="9"/>
        <v>189.43</v>
      </c>
      <c r="CJ6" s="22">
        <f t="shared" si="9"/>
        <v>196.75</v>
      </c>
      <c r="CK6" s="21" t="str">
        <f>IF(CK7="","",IF(CK7="-","【-】","【"&amp;SUBSTITUTE(TEXT(CK7,"#,##0.00"),"-","△")&amp;"】"))</f>
        <v>【181.66】</v>
      </c>
      <c r="CL6" s="22">
        <f>IF(CL7="",NA(),CL7)</f>
        <v>44.98</v>
      </c>
      <c r="CM6" s="22">
        <f t="shared" ref="CM6:CU6" si="10">IF(CM7="",NA(),CM7)</f>
        <v>43.6</v>
      </c>
      <c r="CN6" s="22">
        <f t="shared" si="10"/>
        <v>46.47</v>
      </c>
      <c r="CO6" s="22">
        <f t="shared" si="10"/>
        <v>42.81</v>
      </c>
      <c r="CP6" s="22">
        <f t="shared" si="10"/>
        <v>43.58</v>
      </c>
      <c r="CQ6" s="22">
        <f t="shared" si="10"/>
        <v>60.12</v>
      </c>
      <c r="CR6" s="22">
        <f t="shared" si="10"/>
        <v>60.34</v>
      </c>
      <c r="CS6" s="22">
        <f t="shared" si="10"/>
        <v>59.54</v>
      </c>
      <c r="CT6" s="22">
        <f t="shared" si="10"/>
        <v>55.14</v>
      </c>
      <c r="CU6" s="22">
        <f t="shared" si="10"/>
        <v>54.99</v>
      </c>
      <c r="CV6" s="21" t="str">
        <f>IF(CV7="","",IF(CV7="-","【-】","【"&amp;SUBSTITUTE(TEXT(CV7,"#,##0.00"),"-","△")&amp;"】"))</f>
        <v>【60.21】</v>
      </c>
      <c r="CW6" s="22">
        <f>IF(CW7="",NA(),CW7)</f>
        <v>84.06</v>
      </c>
      <c r="CX6" s="22">
        <f t="shared" ref="CX6:DF6" si="11">IF(CX7="",NA(),CX7)</f>
        <v>84.11</v>
      </c>
      <c r="CY6" s="22">
        <f t="shared" si="11"/>
        <v>84.09</v>
      </c>
      <c r="CZ6" s="22">
        <f t="shared" si="11"/>
        <v>84.1</v>
      </c>
      <c r="DA6" s="22">
        <f t="shared" si="11"/>
        <v>84.1</v>
      </c>
      <c r="DB6" s="22">
        <f t="shared" si="11"/>
        <v>84.24</v>
      </c>
      <c r="DC6" s="22">
        <f t="shared" si="11"/>
        <v>84.19</v>
      </c>
      <c r="DD6" s="22">
        <f t="shared" si="11"/>
        <v>83.93</v>
      </c>
      <c r="DE6" s="22">
        <f t="shared" si="11"/>
        <v>80.13</v>
      </c>
      <c r="DF6" s="22">
        <f t="shared" si="11"/>
        <v>79.34</v>
      </c>
      <c r="DG6" s="21" t="str">
        <f>IF(DG7="","",IF(DG7="-","【-】","【"&amp;SUBSTITUTE(TEXT(DG7,"#,##0.00"),"-","△")&amp;"】"))</f>
        <v>【89.21】</v>
      </c>
      <c r="DH6" s="22">
        <f>IF(DH7="",NA(),DH7)</f>
        <v>42.38</v>
      </c>
      <c r="DI6" s="22">
        <f t="shared" ref="DI6:DQ6" si="12">IF(DI7="",NA(),DI7)</f>
        <v>43.85</v>
      </c>
      <c r="DJ6" s="22">
        <f t="shared" si="12"/>
        <v>45.33</v>
      </c>
      <c r="DK6" s="22">
        <f t="shared" si="12"/>
        <v>46.57</v>
      </c>
      <c r="DL6" s="22">
        <f t="shared" si="12"/>
        <v>47.99</v>
      </c>
      <c r="DM6" s="22">
        <f t="shared" si="12"/>
        <v>48.83</v>
      </c>
      <c r="DN6" s="22">
        <f t="shared" si="12"/>
        <v>49.96</v>
      </c>
      <c r="DO6" s="22">
        <f t="shared" si="12"/>
        <v>50.82</v>
      </c>
      <c r="DP6" s="22">
        <f t="shared" si="12"/>
        <v>52.7</v>
      </c>
      <c r="DQ6" s="22">
        <f t="shared" si="12"/>
        <v>53.48</v>
      </c>
      <c r="DR6" s="21" t="str">
        <f>IF(DR7="","",IF(DR7="-","【-】","【"&amp;SUBSTITUTE(TEXT(DR7,"#,##0.00"),"-","△")&amp;"】"))</f>
        <v>【52.41】</v>
      </c>
      <c r="DS6" s="22">
        <f>IF(DS7="",NA(),DS7)</f>
        <v>25.06</v>
      </c>
      <c r="DT6" s="22">
        <f t="shared" ref="DT6:EB6" si="13">IF(DT7="",NA(),DT7)</f>
        <v>24.33</v>
      </c>
      <c r="DU6" s="22">
        <f t="shared" si="13"/>
        <v>24.21</v>
      </c>
      <c r="DV6" s="22">
        <f t="shared" si="13"/>
        <v>23.84</v>
      </c>
      <c r="DW6" s="22">
        <f t="shared" si="13"/>
        <v>24.06</v>
      </c>
      <c r="DX6" s="22">
        <f t="shared" si="13"/>
        <v>18.18</v>
      </c>
      <c r="DY6" s="22">
        <f t="shared" si="13"/>
        <v>19.32</v>
      </c>
      <c r="DZ6" s="22">
        <f t="shared" si="13"/>
        <v>21.16</v>
      </c>
      <c r="EA6" s="22">
        <f t="shared" si="13"/>
        <v>22.86</v>
      </c>
      <c r="EB6" s="22">
        <f t="shared" si="13"/>
        <v>24.31</v>
      </c>
      <c r="EC6" s="21" t="str">
        <f>IF(EC7="","",IF(EC7="-","【-】","【"&amp;SUBSTITUTE(TEXT(EC7,"#,##0.00"),"-","△")&amp;"】"))</f>
        <v>【26.78】</v>
      </c>
      <c r="ED6" s="22">
        <f>IF(ED7="",NA(),ED7)</f>
        <v>0.32</v>
      </c>
      <c r="EE6" s="22">
        <f t="shared" ref="EE6:EM6" si="14">IF(EE7="",NA(),EE7)</f>
        <v>0.35</v>
      </c>
      <c r="EF6" s="22">
        <f t="shared" si="14"/>
        <v>0.37</v>
      </c>
      <c r="EG6" s="22">
        <f t="shared" si="14"/>
        <v>0.41</v>
      </c>
      <c r="EH6" s="22">
        <f t="shared" si="14"/>
        <v>0.27</v>
      </c>
      <c r="EI6" s="22">
        <f t="shared" si="14"/>
        <v>0.56999999999999995</v>
      </c>
      <c r="EJ6" s="22">
        <f t="shared" si="14"/>
        <v>0.52</v>
      </c>
      <c r="EK6" s="22">
        <f t="shared" si="14"/>
        <v>0.48</v>
      </c>
      <c r="EL6" s="22">
        <f t="shared" si="14"/>
        <v>0.41</v>
      </c>
      <c r="EM6" s="22">
        <f t="shared" si="14"/>
        <v>0.41</v>
      </c>
      <c r="EN6" s="21" t="str">
        <f>IF(EN7="","",IF(EN7="-","【-】","【"&amp;SUBSTITUTE(TEXT(EN7,"#,##0.00"),"-","△")&amp;"】"))</f>
        <v>【0.59】</v>
      </c>
    </row>
    <row r="7" spans="1:144" s="23" customFormat="1" x14ac:dyDescent="0.2">
      <c r="A7" s="15"/>
      <c r="B7" s="24">
        <v>2024</v>
      </c>
      <c r="C7" s="24">
        <v>262030</v>
      </c>
      <c r="D7" s="24">
        <v>46</v>
      </c>
      <c r="E7" s="24">
        <v>1</v>
      </c>
      <c r="F7" s="24">
        <v>0</v>
      </c>
      <c r="G7" s="24">
        <v>1</v>
      </c>
      <c r="H7" s="24" t="s">
        <v>93</v>
      </c>
      <c r="I7" s="24" t="s">
        <v>94</v>
      </c>
      <c r="J7" s="24" t="s">
        <v>95</v>
      </c>
      <c r="K7" s="24" t="s">
        <v>96</v>
      </c>
      <c r="L7" s="24" t="s">
        <v>97</v>
      </c>
      <c r="M7" s="24" t="s">
        <v>98</v>
      </c>
      <c r="N7" s="25" t="s">
        <v>99</v>
      </c>
      <c r="O7" s="25">
        <v>72.709999999999994</v>
      </c>
      <c r="P7" s="25">
        <v>98.47</v>
      </c>
      <c r="Q7" s="25">
        <v>4180</v>
      </c>
      <c r="R7" s="25">
        <v>31072</v>
      </c>
      <c r="S7" s="25">
        <v>347.1</v>
      </c>
      <c r="T7" s="25">
        <v>89.52</v>
      </c>
      <c r="U7" s="25">
        <v>29358</v>
      </c>
      <c r="V7" s="25">
        <v>87.14</v>
      </c>
      <c r="W7" s="25">
        <v>336.91</v>
      </c>
      <c r="X7" s="25">
        <v>106.17</v>
      </c>
      <c r="Y7" s="25">
        <v>105.65</v>
      </c>
      <c r="Z7" s="25">
        <v>100.69</v>
      </c>
      <c r="AA7" s="25">
        <v>104.43</v>
      </c>
      <c r="AB7" s="25">
        <v>100.56</v>
      </c>
      <c r="AC7" s="25">
        <v>108.83</v>
      </c>
      <c r="AD7" s="25">
        <v>109.23</v>
      </c>
      <c r="AE7" s="25">
        <v>108.04</v>
      </c>
      <c r="AF7" s="25">
        <v>106.01</v>
      </c>
      <c r="AG7" s="25">
        <v>103.74</v>
      </c>
      <c r="AH7" s="25">
        <v>107.26</v>
      </c>
      <c r="AI7" s="25">
        <v>0</v>
      </c>
      <c r="AJ7" s="25">
        <v>0</v>
      </c>
      <c r="AK7" s="25">
        <v>0</v>
      </c>
      <c r="AL7" s="25">
        <v>0</v>
      </c>
      <c r="AM7" s="25">
        <v>0</v>
      </c>
      <c r="AN7" s="25">
        <v>4.34</v>
      </c>
      <c r="AO7" s="25">
        <v>4.6900000000000004</v>
      </c>
      <c r="AP7" s="25">
        <v>4.72</v>
      </c>
      <c r="AQ7" s="25">
        <v>9.59</v>
      </c>
      <c r="AR7" s="25">
        <v>11.55</v>
      </c>
      <c r="AS7" s="25">
        <v>1.61</v>
      </c>
      <c r="AT7" s="25">
        <v>276.57</v>
      </c>
      <c r="AU7" s="25">
        <v>322.87</v>
      </c>
      <c r="AV7" s="25">
        <v>275.13</v>
      </c>
      <c r="AW7" s="25">
        <v>235.9</v>
      </c>
      <c r="AX7" s="25">
        <v>225.56</v>
      </c>
      <c r="AY7" s="25">
        <v>327.77</v>
      </c>
      <c r="AZ7" s="25">
        <v>338.02</v>
      </c>
      <c r="BA7" s="25">
        <v>345.94</v>
      </c>
      <c r="BB7" s="25">
        <v>338.89</v>
      </c>
      <c r="BC7" s="25">
        <v>352.34</v>
      </c>
      <c r="BD7" s="25">
        <v>239.69</v>
      </c>
      <c r="BE7" s="25">
        <v>642.24</v>
      </c>
      <c r="BF7" s="25">
        <v>614.99</v>
      </c>
      <c r="BG7" s="25">
        <v>560.94000000000005</v>
      </c>
      <c r="BH7" s="25">
        <v>527.11</v>
      </c>
      <c r="BI7" s="25">
        <v>474.72</v>
      </c>
      <c r="BJ7" s="25">
        <v>397.1</v>
      </c>
      <c r="BK7" s="25">
        <v>379.91</v>
      </c>
      <c r="BL7" s="25">
        <v>386.61</v>
      </c>
      <c r="BM7" s="25">
        <v>400.21</v>
      </c>
      <c r="BN7" s="25">
        <v>391.13</v>
      </c>
      <c r="BO7" s="25">
        <v>264.86</v>
      </c>
      <c r="BP7" s="25">
        <v>92.95</v>
      </c>
      <c r="BQ7" s="25">
        <v>88.64</v>
      </c>
      <c r="BR7" s="25">
        <v>84.49</v>
      </c>
      <c r="BS7" s="25">
        <v>87.51</v>
      </c>
      <c r="BT7" s="25">
        <v>84.71</v>
      </c>
      <c r="BU7" s="25">
        <v>95.79</v>
      </c>
      <c r="BV7" s="25">
        <v>98.3</v>
      </c>
      <c r="BW7" s="25">
        <v>93.82</v>
      </c>
      <c r="BX7" s="25">
        <v>92.83</v>
      </c>
      <c r="BY7" s="25">
        <v>92.16</v>
      </c>
      <c r="BZ7" s="25">
        <v>97.59</v>
      </c>
      <c r="CA7" s="25">
        <v>232.19</v>
      </c>
      <c r="CB7" s="25">
        <v>244.47</v>
      </c>
      <c r="CC7" s="25">
        <v>242.31</v>
      </c>
      <c r="CD7" s="25">
        <v>245.34</v>
      </c>
      <c r="CE7" s="25">
        <v>250.65</v>
      </c>
      <c r="CF7" s="25">
        <v>171.13</v>
      </c>
      <c r="CG7" s="25">
        <v>173.7</v>
      </c>
      <c r="CH7" s="25">
        <v>178.94</v>
      </c>
      <c r="CI7" s="25">
        <v>189.43</v>
      </c>
      <c r="CJ7" s="25">
        <v>196.75</v>
      </c>
      <c r="CK7" s="25">
        <v>181.66</v>
      </c>
      <c r="CL7" s="25">
        <v>44.98</v>
      </c>
      <c r="CM7" s="25">
        <v>43.6</v>
      </c>
      <c r="CN7" s="25">
        <v>46.47</v>
      </c>
      <c r="CO7" s="25">
        <v>42.81</v>
      </c>
      <c r="CP7" s="25">
        <v>43.58</v>
      </c>
      <c r="CQ7" s="25">
        <v>60.12</v>
      </c>
      <c r="CR7" s="25">
        <v>60.34</v>
      </c>
      <c r="CS7" s="25">
        <v>59.54</v>
      </c>
      <c r="CT7" s="25">
        <v>55.14</v>
      </c>
      <c r="CU7" s="25">
        <v>54.99</v>
      </c>
      <c r="CV7" s="25">
        <v>60.21</v>
      </c>
      <c r="CW7" s="25">
        <v>84.06</v>
      </c>
      <c r="CX7" s="25">
        <v>84.11</v>
      </c>
      <c r="CY7" s="25">
        <v>84.09</v>
      </c>
      <c r="CZ7" s="25">
        <v>84.1</v>
      </c>
      <c r="DA7" s="25">
        <v>84.1</v>
      </c>
      <c r="DB7" s="25">
        <v>84.24</v>
      </c>
      <c r="DC7" s="25">
        <v>84.19</v>
      </c>
      <c r="DD7" s="25">
        <v>83.93</v>
      </c>
      <c r="DE7" s="25">
        <v>80.13</v>
      </c>
      <c r="DF7" s="25">
        <v>79.34</v>
      </c>
      <c r="DG7" s="25">
        <v>89.21</v>
      </c>
      <c r="DH7" s="25">
        <v>42.38</v>
      </c>
      <c r="DI7" s="25">
        <v>43.85</v>
      </c>
      <c r="DJ7" s="25">
        <v>45.33</v>
      </c>
      <c r="DK7" s="25">
        <v>46.57</v>
      </c>
      <c r="DL7" s="25">
        <v>47.99</v>
      </c>
      <c r="DM7" s="25">
        <v>48.83</v>
      </c>
      <c r="DN7" s="25">
        <v>49.96</v>
      </c>
      <c r="DO7" s="25">
        <v>50.82</v>
      </c>
      <c r="DP7" s="25">
        <v>52.7</v>
      </c>
      <c r="DQ7" s="25">
        <v>53.48</v>
      </c>
      <c r="DR7" s="25">
        <v>52.41</v>
      </c>
      <c r="DS7" s="25">
        <v>25.06</v>
      </c>
      <c r="DT7" s="25">
        <v>24.33</v>
      </c>
      <c r="DU7" s="25">
        <v>24.21</v>
      </c>
      <c r="DV7" s="25">
        <v>23.84</v>
      </c>
      <c r="DW7" s="25">
        <v>24.06</v>
      </c>
      <c r="DX7" s="25">
        <v>18.18</v>
      </c>
      <c r="DY7" s="25">
        <v>19.32</v>
      </c>
      <c r="DZ7" s="25">
        <v>21.16</v>
      </c>
      <c r="EA7" s="25">
        <v>22.86</v>
      </c>
      <c r="EB7" s="25">
        <v>24.31</v>
      </c>
      <c r="EC7" s="25">
        <v>26.78</v>
      </c>
      <c r="ED7" s="25">
        <v>0.32</v>
      </c>
      <c r="EE7" s="25">
        <v>0.35</v>
      </c>
      <c r="EF7" s="25">
        <v>0.37</v>
      </c>
      <c r="EG7" s="25">
        <v>0.41</v>
      </c>
      <c r="EH7" s="25">
        <v>0.27</v>
      </c>
      <c r="EI7" s="25">
        <v>0.56999999999999995</v>
      </c>
      <c r="EJ7" s="25">
        <v>0.52</v>
      </c>
      <c r="EK7" s="25">
        <v>0.48</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冨田　洋介</cp:lastModifiedBy>
  <dcterms:created xsi:type="dcterms:W3CDTF">2025-12-12T09:19:17Z</dcterms:created>
  <dcterms:modified xsi:type="dcterms:W3CDTF">2026-02-18T07:51:38Z</dcterms:modified>
  <cp:category/>
</cp:coreProperties>
</file>