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192.168.219.151\file-server\総務課\旧\経理係\①経理全般\計画・調査回答（経理共通）\その他調査回答\R7\【R8.1】【京都府自治振興課 依頼26(金)〆】公営企業に係る「経営比較分析表」(令和６年度決算)の分析等について\"/>
    </mc:Choice>
  </mc:AlternateContent>
  <xr:revisionPtr revIDLastSave="0" documentId="13_ncr:1_{B9659688-789A-49E0-AF9B-6A2A9D89DF87}" xr6:coauthVersionLast="36" xr6:coauthVersionMax="36" xr10:uidLastSave="{00000000-0000-0000-0000-000000000000}"/>
  <workbookProtection workbookAlgorithmName="SHA-512" workbookHashValue="9Tkj3vYvBgjox2fAXPxfZIs2sMYUzT4flZYa/WpFj6wwjAwQgtzLd06jxoQNUgu8HOZcZf5dzGIl/LrS+ksCWg==" workbookSaltValue="lfXtP6Su/dUD6EySDYcbYA==" workbookSpinCount="100000" lockStructure="1"/>
  <bookViews>
    <workbookView xWindow="0" yWindow="0" windowWidth="28800" windowHeight="108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AT10" i="4"/>
  <c r="AL10" i="4"/>
  <c r="I10" i="4"/>
  <c r="AL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<sst xmlns="http://schemas.openxmlformats.org/spreadsheetml/2006/main" count="297" uniqueCount="115">
  <si>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</si>
  <si>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</si>
  <si>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</si>
  <si>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</si>
  <si>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</si>
  <si>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</si>
  <si>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</si>
  <si>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</si>
  <si>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</si>
  <si>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</si>
  <si>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</si>
  <si>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</si>
  <si>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</si>
  <si>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</si>
  <si>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</si>
  <si>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</si>
  <si>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</si>
  <si>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</si>
  <si>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</si>
  <si>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</si>
  <si>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</si>
  <si>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</si>
  <si>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</si>
  <si>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</si>
  <si>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</si>
  <si>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</si>
  <si>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</si>
  <si>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</si>
  <si>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</si>
  <si>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</si>
  <si>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</si>
  <si>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</si>
  <si>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</si>
  <si>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</si>
  <si>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</si>
  <si>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</si>
  <si>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</si>
  <si>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</si>
  <si>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</si>
  <si>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</si>
  <si>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</si>
  <si>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</si>
  <si>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</si>
  <si>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</si>
  <si>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</si>
  <si>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</si>
  <si>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</si>
  <si>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</si>
  <si>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</si>
  <si>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</si>
  <si>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</si>
  <si>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</si>
  <si>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</si>
  <si>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</si>
  <si>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</si>
  <si>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</si>
  <si>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</si>
  <si>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</si>
  <si>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</si>
  <si>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</si>
  <si>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</si>
  <si>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</si>
  <si>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</si>
  <si>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</si>
  <si>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</si>
  <si>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</si>
  <si>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</si>
  <si>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</si>
  <si>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</si>
  <si>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</si>
  <si>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</si>
  <si>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</si>
  <si>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</si>
  <si>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</si>
  <si>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</si>
  <si>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</si>
  <si>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</si>
  <si>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</si>
  <si>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</si>
  <si>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</si>
  <si>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</si>
  <si>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</si>
  <si>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</si>
  <si>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</si>
  <si>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</si>
  <si>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</si>
  <si>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</si>
  <si>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</si>
  <si>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</si>
  <si>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</si>
  <si>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</si>
  <si>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</si>
  <si>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</si>
  <si>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</si>
  <si>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</si>
  <si>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福知山市</t>
  </si>
  <si>
    <t>法適用</t>
  </si>
  <si>
    <t>下水道事業</t>
  </si>
  <si>
    <t>簡易排水</t>
  </si>
  <si>
    <t>J2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</si>
  <si>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</si>
  <si>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</si>
  <si>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</si>
  <si>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</si>
  <si>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</si>
  <si>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</si>
  <si>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</si>
  <si>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</si>
  <si>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</si>
  <si>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</si>
  <si>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</si>
  <si>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</si>
  <si>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①有形固定資産減価償却率は、類似団体の平均値を大きく下回っているため、施設全体の老朽化の度合は低いと言える。
②管渠老朽化率は、0％である。耐用年数を超えて使用しているものはなく、健全な状態を維持できている。
③管渠改善率は、0％である。これは供用開始からの年数が浅く、標準耐用年数が経過するまで期間があるためである。</t>
    <phoneticPr fontId="4"/>
  </si>
  <si>
    <t>①経常収支比率は、100％である。費用を使用料と一般会計繰入金で補っている状況である。
②累積欠損金は、発生していない。
③流動比率は、前年度比191.95ポイント増で、100％を上回っており、支払能力は備わっている状況である。これは、一般会計繰入金が増加したことにより現金預金が増加したためである。
④企業債残高対事業規模比率は、類似団体の平均値を下回っている。
⑤経費回収率は、前年度比6.36ポイント減で、100％を下回り、必要な経費を使用料により賄えていない状況である。これは、施設の維持管理に係る汚水処理費が増加したことに加えて、下水道使用料が減少したためである。今後は維持管理経費等に注視しつつ、業務改善を図っていきたい。
⑥汚水処理原価は、前年度比150.85ポイント増であるものの、類似団体の平均値を下回っている。これは、施設の維持管理に係る汚水処理費が増加したことに加えて、年間有収水量が減少したためである。処理区域内人口の減少に伴い、有収水量が減少することから、今後も汚水処理原価の増加が見込まれる。
⑦施設利用率は、類似団体の平均値を下回っている。これは、処理区域内の人口減少が要因である。
⑧水洗化率は、類似団体の平均値を上回っている。山村等の中山間地域において、地域の活性化と定住促進に寄与している。</t>
    <rPh sb="68" eb="72">
      <t>ゼンネンドヒ</t>
    </rPh>
    <rPh sb="82" eb="83">
      <t>ゾウ</t>
    </rPh>
    <rPh sb="108" eb="110">
      <t>ジョウキョウ</t>
    </rPh>
    <rPh sb="118" eb="120">
      <t>イッパン</t>
    </rPh>
    <rPh sb="120" eb="122">
      <t>カイケイ</t>
    </rPh>
    <rPh sb="122" eb="124">
      <t>クリイレ</t>
    </rPh>
    <rPh sb="124" eb="125">
      <t>キン</t>
    </rPh>
    <rPh sb="126" eb="128">
      <t>ゾウカ</t>
    </rPh>
    <rPh sb="135" eb="137">
      <t>ゲンキン</t>
    </rPh>
    <rPh sb="137" eb="139">
      <t>ヨキン</t>
    </rPh>
    <rPh sb="140" eb="142">
      <t>ゾウカ</t>
    </rPh>
    <rPh sb="155" eb="157">
      <t>ザンダカ</t>
    </rPh>
    <rPh sb="157" eb="158">
      <t>タイ</t>
    </rPh>
    <rPh sb="158" eb="160">
      <t>ジギョウ</t>
    </rPh>
    <rPh sb="160" eb="162">
      <t>キボ</t>
    </rPh>
    <rPh sb="162" eb="164">
      <t>ヒリツ</t>
    </rPh>
    <rPh sb="166" eb="168">
      <t>ルイジ</t>
    </rPh>
    <rPh sb="168" eb="170">
      <t>ダンタイ</t>
    </rPh>
    <rPh sb="171" eb="173">
      <t>ヘイキン</t>
    </rPh>
    <rPh sb="173" eb="174">
      <t>チ</t>
    </rPh>
    <rPh sb="175" eb="177">
      <t>シタマワ</t>
    </rPh>
    <rPh sb="191" eb="195">
      <t>ゼンネンドヒ</t>
    </rPh>
    <rPh sb="203" eb="204">
      <t>ゲン</t>
    </rPh>
    <rPh sb="327" eb="331">
      <t>ゼンネンドヒ</t>
    </rPh>
    <rPh sb="341" eb="342">
      <t>ゾウ</t>
    </rPh>
    <rPh sb="396" eb="398">
      <t>ネンカン</t>
    </rPh>
    <rPh sb="398" eb="402">
      <t>ユウシュウスイリョウ</t>
    </rPh>
    <rPh sb="514" eb="516">
      <t>ルイジ</t>
    </rPh>
    <rPh sb="516" eb="518">
      <t>ダンタイ</t>
    </rPh>
    <rPh sb="519" eb="522">
      <t>ヘイキンチ</t>
    </rPh>
    <rPh sb="523" eb="525">
      <t>ウワマワ</t>
    </rPh>
    <phoneticPr fontId="4"/>
  </si>
  <si>
    <t>　本市の簡易排水施設事業の施設整備は完了しており、現在は施設の維持管理に取り組んでいる。処理区域内人口や有収水量が少ないため、汚水処理原価が高い傾向にある。
　簡易排水施設は小規模ではあるが、欠かすことのできない重要な施設であることから、適正な維持管理を行い、今後も引き続き経営の健全化に努める必要がある。
　また、令和5年4月より地方公営企業法の全部適用を行った。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</si>
</sst>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C40-4CE5-B4D8-6A692B7033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CC40-4CE5-B4D8-6A692B7033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20</c:v>
                </c:pt>
                <c:pt idx="4">
                  <c:v>18.18</c:v>
                </c:pt>
              </c:numCache>
            </c:numRef>
          </c:val>
          <c:extLst>
            <c:ext xmlns:c16="http://schemas.microsoft.com/office/drawing/2014/chart" uri="{C3380CC4-5D6E-409C-BE32-E72D297353CC}">
              <c16:uniqueId val="{00000000-8333-4208-9ADB-AAE5D8987D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26.69</c:v>
                </c:pt>
                <c:pt idx="4">
                  <c:v>22.94</c:v>
                </c:pt>
              </c:numCache>
            </c:numRef>
          </c:val>
          <c:smooth val="0"/>
          <c:extLst>
            <c:ext xmlns:c16="http://schemas.microsoft.com/office/drawing/2014/chart" uri="{C3380CC4-5D6E-409C-BE32-E72D297353CC}">
              <c16:uniqueId val="{00000001-8333-4208-9ADB-AAE5D8987D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96.77</c:v>
                </c:pt>
              </c:numCache>
            </c:numRef>
          </c:val>
          <c:extLst>
            <c:ext xmlns:c16="http://schemas.microsoft.com/office/drawing/2014/chart" uri="{C3380CC4-5D6E-409C-BE32-E72D297353CC}">
              <c16:uniqueId val="{00000000-70DE-474B-AC41-2B21520881B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94.53</c:v>
                </c:pt>
                <c:pt idx="4">
                  <c:v>95.5</c:v>
                </c:pt>
              </c:numCache>
            </c:numRef>
          </c:val>
          <c:smooth val="0"/>
          <c:extLst>
            <c:ext xmlns:c16="http://schemas.microsoft.com/office/drawing/2014/chart" uri="{C3380CC4-5D6E-409C-BE32-E72D297353CC}">
              <c16:uniqueId val="{00000001-70DE-474B-AC41-2B21520881B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62D2-4DC2-A13B-06D245DBA0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87.21</c:v>
                </c:pt>
                <c:pt idx="4">
                  <c:v>92.31</c:v>
                </c:pt>
              </c:numCache>
            </c:numRef>
          </c:val>
          <c:smooth val="0"/>
          <c:extLst>
            <c:ext xmlns:c16="http://schemas.microsoft.com/office/drawing/2014/chart" uri="{C3380CC4-5D6E-409C-BE32-E72D297353CC}">
              <c16:uniqueId val="{00000001-62D2-4DC2-A13B-06D245DBA0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5.48</c:v>
                </c:pt>
                <c:pt idx="4">
                  <c:v>10.14</c:v>
                </c:pt>
              </c:numCache>
            </c:numRef>
          </c:val>
          <c:extLst>
            <c:ext xmlns:c16="http://schemas.microsoft.com/office/drawing/2014/chart" uri="{C3380CC4-5D6E-409C-BE32-E72D297353CC}">
              <c16:uniqueId val="{00000000-9D6C-43DD-8268-CF286B2E825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41.55</c:v>
                </c:pt>
                <c:pt idx="4">
                  <c:v>30.04</c:v>
                </c:pt>
              </c:numCache>
            </c:numRef>
          </c:val>
          <c:smooth val="0"/>
          <c:extLst>
            <c:ext xmlns:c16="http://schemas.microsoft.com/office/drawing/2014/chart" uri="{C3380CC4-5D6E-409C-BE32-E72D297353CC}">
              <c16:uniqueId val="{00000001-9D6C-43DD-8268-CF286B2E825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352-4424-9737-A05D12EA30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7352-4424-9737-A05D12EA30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EF7-4633-B1B5-831C875908D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1202.49</c:v>
                </c:pt>
                <c:pt idx="4">
                  <c:v>796.43</c:v>
                </c:pt>
              </c:numCache>
            </c:numRef>
          </c:val>
          <c:smooth val="0"/>
          <c:extLst>
            <c:ext xmlns:c16="http://schemas.microsoft.com/office/drawing/2014/chart" uri="{C3380CC4-5D6E-409C-BE32-E72D297353CC}">
              <c16:uniqueId val="{00000001-DEF7-4633-B1B5-831C875908D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192.51</c:v>
                </c:pt>
                <c:pt idx="4">
                  <c:v>384.46</c:v>
                </c:pt>
              </c:numCache>
            </c:numRef>
          </c:val>
          <c:extLst>
            <c:ext xmlns:c16="http://schemas.microsoft.com/office/drawing/2014/chart" uri="{C3380CC4-5D6E-409C-BE32-E72D297353CC}">
              <c16:uniqueId val="{00000000-42FA-4320-BA19-7772278163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54.09</c:v>
                </c:pt>
                <c:pt idx="4">
                  <c:v>-5.05</c:v>
                </c:pt>
              </c:numCache>
            </c:numRef>
          </c:val>
          <c:smooth val="0"/>
          <c:extLst>
            <c:ext xmlns:c16="http://schemas.microsoft.com/office/drawing/2014/chart" uri="{C3380CC4-5D6E-409C-BE32-E72D297353CC}">
              <c16:uniqueId val="{00000001-42FA-4320-BA19-7772278163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699-48A3-A635-566010EBF7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142.38</c:v>
                </c:pt>
                <c:pt idx="4">
                  <c:v>168.98</c:v>
                </c:pt>
              </c:numCache>
            </c:numRef>
          </c:val>
          <c:smooth val="0"/>
          <c:extLst>
            <c:ext xmlns:c16="http://schemas.microsoft.com/office/drawing/2014/chart" uri="{C3380CC4-5D6E-409C-BE32-E72D297353CC}">
              <c16:uniqueId val="{00000001-2699-48A3-A635-566010EBF7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33.03</c:v>
                </c:pt>
                <c:pt idx="4">
                  <c:v>26.67</c:v>
                </c:pt>
              </c:numCache>
            </c:numRef>
          </c:val>
          <c:extLst>
            <c:ext xmlns:c16="http://schemas.microsoft.com/office/drawing/2014/chart" uri="{C3380CC4-5D6E-409C-BE32-E72D297353CC}">
              <c16:uniqueId val="{00000000-02C9-48BC-9F6C-A8D5C56895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27.52</c:v>
                </c:pt>
                <c:pt idx="4">
                  <c:v>22.28</c:v>
                </c:pt>
              </c:numCache>
            </c:numRef>
          </c:val>
          <c:smooth val="0"/>
          <c:extLst>
            <c:ext xmlns:c16="http://schemas.microsoft.com/office/drawing/2014/chart" uri="{C3380CC4-5D6E-409C-BE32-E72D297353CC}">
              <c16:uniqueId val="{00000001-02C9-48BC-9F6C-A8D5C56895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639.51</c:v>
                </c:pt>
                <c:pt idx="4">
                  <c:v>790.36</c:v>
                </c:pt>
              </c:numCache>
            </c:numRef>
          </c:val>
          <c:extLst>
            <c:ext xmlns:c16="http://schemas.microsoft.com/office/drawing/2014/chart" uri="{C3380CC4-5D6E-409C-BE32-E72D297353CC}">
              <c16:uniqueId val="{00000000-D820-4650-B2BC-A48BE2257F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659.63</c:v>
                </c:pt>
                <c:pt idx="4">
                  <c:v>807.61</c:v>
                </c:pt>
              </c:numCache>
            </c:numRef>
          </c:val>
          <c:smooth val="0"/>
          <c:extLst>
            <c:ext xmlns:c16="http://schemas.microsoft.com/office/drawing/2014/chart" uri="{C3380CC4-5D6E-409C-BE32-E72D297353CC}">
              <c16:uniqueId val="{00000001-D820-4650-B2BC-A48BE2257F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8"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京都府　福知山市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簡易排水</v>
      </c>
      <c r="Q8" s="64"/>
      <c r="R8" s="64"/>
      <c r="S8" s="64"/>
      <c r="T8" s="64"/>
      <c r="U8" s="64"/>
      <c r="V8" s="64"/>
      <c r="W8" s="64" t="str">
        <f>データ!L6</f>
        <v>J2</v>
      </c>
      <c r="X8" s="64"/>
      <c r="Y8" s="64"/>
      <c r="Z8" s="64"/>
      <c r="AA8" s="64"/>
      <c r="AB8" s="64"/>
      <c r="AC8" s="64"/>
      <c r="AD8" s="65" t="str">
        <f>データ!$M$6</f>
        <v>自治体職員</v>
      </c>
      <c r="AE8" s="65"/>
      <c r="AF8" s="65"/>
      <c r="AG8" s="65"/>
      <c r="AH8" s="65"/>
      <c r="AI8" s="65"/>
      <c r="AJ8" s="65"/>
      <c r="AK8" s="3"/>
      <c r="AL8" s="45">
        <f>データ!S6</f>
        <v>74540</v>
      </c>
      <c r="AM8" s="45"/>
      <c r="AN8" s="45"/>
      <c r="AO8" s="45"/>
      <c r="AP8" s="45"/>
      <c r="AQ8" s="45"/>
      <c r="AR8" s="45"/>
      <c r="AS8" s="45"/>
      <c r="AT8" s="44">
        <f>データ!T6</f>
        <v>552.54</v>
      </c>
      <c r="AU8" s="44"/>
      <c r="AV8" s="44"/>
      <c r="AW8" s="44"/>
      <c r="AX8" s="44"/>
      <c r="AY8" s="44"/>
      <c r="AZ8" s="44"/>
      <c r="BA8" s="44"/>
      <c r="BB8" s="44">
        <f>データ!U6</f>
        <v>134.9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92.33</v>
      </c>
      <c r="J10" s="44"/>
      <c r="K10" s="44"/>
      <c r="L10" s="44"/>
      <c r="M10" s="44"/>
      <c r="N10" s="44"/>
      <c r="O10" s="44"/>
      <c r="P10" s="44">
        <f>データ!P6</f>
        <v>0.04</v>
      </c>
      <c r="Q10" s="44"/>
      <c r="R10" s="44"/>
      <c r="S10" s="44"/>
      <c r="T10" s="44"/>
      <c r="U10" s="44"/>
      <c r="V10" s="44"/>
      <c r="W10" s="44">
        <f>データ!Q6</f>
        <v>100</v>
      </c>
      <c r="X10" s="44"/>
      <c r="Y10" s="44"/>
      <c r="Z10" s="44"/>
      <c r="AA10" s="44"/>
      <c r="AB10" s="44"/>
      <c r="AC10" s="44"/>
      <c r="AD10" s="45">
        <f>データ!R6</f>
        <v>3718</v>
      </c>
      <c r="AE10" s="45"/>
      <c r="AF10" s="45"/>
      <c r="AG10" s="45"/>
      <c r="AH10" s="45"/>
      <c r="AI10" s="45"/>
      <c r="AJ10" s="45"/>
      <c r="AK10" s="2"/>
      <c r="AL10" s="45">
        <f>データ!V6</f>
        <v>31</v>
      </c>
      <c r="AM10" s="45"/>
      <c r="AN10" s="45"/>
      <c r="AO10" s="45"/>
      <c r="AP10" s="45"/>
      <c r="AQ10" s="45"/>
      <c r="AR10" s="45"/>
      <c r="AS10" s="45"/>
      <c r="AT10" s="44">
        <f>データ!W6</f>
        <v>0.05</v>
      </c>
      <c r="AU10" s="44"/>
      <c r="AV10" s="44"/>
      <c r="AW10" s="44"/>
      <c r="AX10" s="44"/>
      <c r="AY10" s="44"/>
      <c r="AZ10" s="44"/>
      <c r="BA10" s="44"/>
      <c r="BB10" s="44">
        <f>データ!X6</f>
        <v>620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QZ0hWOp8850MBngBxtXS12vpG/DwTagkZLQ9CSeqB+LjExw8Ai+02PzMTjBr6huNG2Cbik7V26rrBbD5VDTm9Q==" saltValue="t6wYQMt5rUw7448o313P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262013</v>
      </c>
      <c r="D6" s="19">
        <f t="shared" si="3"/>
        <v>46</v>
      </c>
      <c r="E6" s="19">
        <f t="shared" si="3"/>
        <v>17</v>
      </c>
      <c r="F6" s="19">
        <f t="shared" si="3"/>
        <v>8</v>
      </c>
      <c r="G6" s="19">
        <f t="shared" si="3"/>
        <v>0</v>
      </c>
      <c r="H6" s="19" t="str">
        <f t="shared" si="3"/>
        <v>京都府　福知山市</v>
      </c>
      <c r="I6" s="19" t="str">
        <f t="shared" si="3"/>
        <v>法適用</v>
      </c>
      <c r="J6" s="19" t="str">
        <f t="shared" si="3"/>
        <v>下水道事業</v>
      </c>
      <c r="K6" s="19" t="str">
        <f t="shared" si="3"/>
        <v>簡易排水</v>
      </c>
      <c r="L6" s="19" t="str">
        <f t="shared" si="3"/>
        <v>J2</v>
      </c>
      <c r="M6" s="19" t="str">
        <f t="shared" si="3"/>
        <v>自治体職員</v>
      </c>
      <c r="N6" s="20" t="str">
        <f t="shared" si="3"/>
        <v>-</v>
      </c>
      <c r="O6" s="20">
        <f t="shared" si="3"/>
        <v>92.33</v>
      </c>
      <c r="P6" s="20">
        <f t="shared" si="3"/>
        <v>0.04</v>
      </c>
      <c r="Q6" s="20">
        <f t="shared" si="3"/>
        <v>100</v>
      </c>
      <c r="R6" s="20">
        <f t="shared" si="3"/>
        <v>3718</v>
      </c>
      <c r="S6" s="20">
        <f t="shared" si="3"/>
        <v>74540</v>
      </c>
      <c r="T6" s="20">
        <f t="shared" si="3"/>
        <v>552.54</v>
      </c>
      <c r="U6" s="20">
        <f t="shared" si="3"/>
        <v>134.9</v>
      </c>
      <c r="V6" s="20">
        <f t="shared" si="3"/>
        <v>31</v>
      </c>
      <c r="W6" s="20">
        <f t="shared" si="3"/>
        <v>0.05</v>
      </c>
      <c r="X6" s="20">
        <f t="shared" si="3"/>
        <v>620</v>
      </c>
      <c r="Y6" s="21" t="str">
        <f>IF(Y7="",NA(),Y7)</f>
        <v>-</v>
      </c>
      <c r="Z6" s="21" t="str">
        <f t="shared" ref="Z6:AH6" si="4">IF(Z7="",NA(),Z7)</f>
        <v>-</v>
      </c>
      <c r="AA6" s="21" t="str">
        <f t="shared" si="4"/>
        <v>-</v>
      </c>
      <c r="AB6" s="21">
        <f t="shared" si="4"/>
        <v>100</v>
      </c>
      <c r="AC6" s="21">
        <f t="shared" si="4"/>
        <v>100</v>
      </c>
      <c r="AD6" s="21" t="str">
        <f t="shared" si="4"/>
        <v>-</v>
      </c>
      <c r="AE6" s="21" t="str">
        <f t="shared" si="4"/>
        <v>-</v>
      </c>
      <c r="AF6" s="21" t="str">
        <f t="shared" si="4"/>
        <v>-</v>
      </c>
      <c r="AG6" s="21">
        <f t="shared" si="4"/>
        <v>87.21</v>
      </c>
      <c r="AH6" s="21">
        <f t="shared" si="4"/>
        <v>92.31</v>
      </c>
      <c r="AI6" s="20" t="str">
        <f>IF(AI7="","",IF(AI7="-","【-】","【"&amp;SUBSTITUTE(TEXT(AI7,"#,##0.00"),"-","△")&amp;"】"))</f>
        <v>【94.65】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1202.49</v>
      </c>
      <c r="AS6" s="21">
        <f t="shared" si="5"/>
        <v>796.43</v>
      </c>
      <c r="AT6" s="20" t="str">
        <f>IF(AT7="","",IF(AT7="-","【-】","【"&amp;SUBSTITUTE(TEXT(AT7,"#,##0.00"),"-","△")&amp;"】"))</f>
        <v>【657.67】</v>
      </c>
      <c r="AU6" s="21" t="str">
        <f>IF(AU7="",NA(),AU7)</f>
        <v>-</v>
      </c>
      <c r="AV6" s="21" t="str">
        <f t="shared" ref="AV6:BD6" si="6">IF(AV7="",NA(),AV7)</f>
        <v>-</v>
      </c>
      <c r="AW6" s="21" t="str">
        <f t="shared" si="6"/>
        <v>-</v>
      </c>
      <c r="AX6" s="21">
        <f t="shared" si="6"/>
        <v>192.51</v>
      </c>
      <c r="AY6" s="21">
        <f t="shared" si="6"/>
        <v>384.46</v>
      </c>
      <c r="AZ6" s="21" t="str">
        <f t="shared" si="6"/>
        <v>-</v>
      </c>
      <c r="BA6" s="21" t="str">
        <f t="shared" si="6"/>
        <v>-</v>
      </c>
      <c r="BB6" s="21" t="str">
        <f t="shared" si="6"/>
        <v>-</v>
      </c>
      <c r="BC6" s="21">
        <f t="shared" si="6"/>
        <v>54.09</v>
      </c>
      <c r="BD6" s="21">
        <f t="shared" si="6"/>
        <v>-5.05</v>
      </c>
      <c r="BE6" s="20" t="str">
        <f>IF(BE7="","",IF(BE7="-","【-】","【"&amp;SUBSTITUTE(TEXT(BE7,"#,##0.00"),"-","△")&amp;"】"))</f>
        <v>【134.46】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142.38</v>
      </c>
      <c r="BO6" s="21">
        <f t="shared" si="7"/>
        <v>168.98</v>
      </c>
      <c r="BP6" s="20" t="str">
        <f>IF(BP7="","",IF(BP7="-","【-】","【"&amp;SUBSTITUTE(TEXT(BP7,"#,##0.00"),"-","△")&amp;"】"))</f>
        <v>【144.63】</v>
      </c>
      <c r="BQ6" s="21" t="str">
        <f>IF(BQ7="",NA(),BQ7)</f>
        <v>-</v>
      </c>
      <c r="BR6" s="21" t="str">
        <f t="shared" ref="BR6:BZ6" si="8">IF(BR7="",NA(),BR7)</f>
        <v>-</v>
      </c>
      <c r="BS6" s="21" t="str">
        <f t="shared" si="8"/>
        <v>-</v>
      </c>
      <c r="BT6" s="21">
        <f t="shared" si="8"/>
        <v>33.03</v>
      </c>
      <c r="BU6" s="21">
        <f t="shared" si="8"/>
        <v>26.67</v>
      </c>
      <c r="BV6" s="21" t="str">
        <f t="shared" si="8"/>
        <v>-</v>
      </c>
      <c r="BW6" s="21" t="str">
        <f t="shared" si="8"/>
        <v>-</v>
      </c>
      <c r="BX6" s="21" t="str">
        <f t="shared" si="8"/>
        <v>-</v>
      </c>
      <c r="BY6" s="21">
        <f t="shared" si="8"/>
        <v>27.52</v>
      </c>
      <c r="BZ6" s="21">
        <f t="shared" si="8"/>
        <v>22.28</v>
      </c>
      <c r="CA6" s="20" t="str">
        <f>IF(CA7="","",IF(CA7="-","【-】","【"&amp;SUBSTITUTE(TEXT(CA7,"#,##0.00"),"-","△")&amp;"】"))</f>
        <v>【22.84】</v>
      </c>
      <c r="CB6" s="21" t="str">
        <f>IF(CB7="",NA(),CB7)</f>
        <v>-</v>
      </c>
      <c r="CC6" s="21" t="str">
        <f t="shared" ref="CC6:CK6" si="9">IF(CC7="",NA(),CC7)</f>
        <v>-</v>
      </c>
      <c r="CD6" s="21" t="str">
        <f t="shared" si="9"/>
        <v>-</v>
      </c>
      <c r="CE6" s="21">
        <f t="shared" si="9"/>
        <v>639.51</v>
      </c>
      <c r="CF6" s="21">
        <f t="shared" si="9"/>
        <v>790.36</v>
      </c>
      <c r="CG6" s="21" t="str">
        <f t="shared" si="9"/>
        <v>-</v>
      </c>
      <c r="CH6" s="21" t="str">
        <f t="shared" si="9"/>
        <v>-</v>
      </c>
      <c r="CI6" s="21" t="str">
        <f t="shared" si="9"/>
        <v>-</v>
      </c>
      <c r="CJ6" s="21">
        <f t="shared" si="9"/>
        <v>659.63</v>
      </c>
      <c r="CK6" s="21">
        <f t="shared" si="9"/>
        <v>807.61</v>
      </c>
      <c r="CL6" s="20" t="str">
        <f>IF(CL7="","",IF(CL7="-","【-】","【"&amp;SUBSTITUTE(TEXT(CL7,"#,##0.00"),"-","△")&amp;"】"))</f>
        <v>【817.45】</v>
      </c>
      <c r="CM6" s="21" t="str">
        <f>IF(CM7="",NA(),CM7)</f>
        <v>-</v>
      </c>
      <c r="CN6" s="21" t="str">
        <f t="shared" ref="CN6:CV6" si="10">IF(CN7="",NA(),CN7)</f>
        <v>-</v>
      </c>
      <c r="CO6" s="21" t="str">
        <f t="shared" si="10"/>
        <v>-</v>
      </c>
      <c r="CP6" s="21">
        <f t="shared" si="10"/>
        <v>20</v>
      </c>
      <c r="CQ6" s="21">
        <f t="shared" si="10"/>
        <v>18.18</v>
      </c>
      <c r="CR6" s="21" t="str">
        <f t="shared" si="10"/>
        <v>-</v>
      </c>
      <c r="CS6" s="21" t="str">
        <f t="shared" si="10"/>
        <v>-</v>
      </c>
      <c r="CT6" s="21" t="str">
        <f t="shared" si="10"/>
        <v>-</v>
      </c>
      <c r="CU6" s="21">
        <f t="shared" si="10"/>
        <v>26.69</v>
      </c>
      <c r="CV6" s="21">
        <f t="shared" si="10"/>
        <v>22.94</v>
      </c>
      <c r="CW6" s="20" t="str">
        <f>IF(CW7="","",IF(CW7="-","【-】","【"&amp;SUBSTITUTE(TEXT(CW7,"#,##0.00"),"-","△")&amp;"】"))</f>
        <v>【24.25】</v>
      </c>
      <c r="CX6" s="21" t="str">
        <f>IF(CX7="",NA(),CX7)</f>
        <v>-</v>
      </c>
      <c r="CY6" s="21" t="str">
        <f t="shared" ref="CY6:DG6" si="11">IF(CY7="",NA(),CY7)</f>
        <v>-</v>
      </c>
      <c r="CZ6" s="21" t="str">
        <f t="shared" si="11"/>
        <v>-</v>
      </c>
      <c r="DA6" s="21">
        <f t="shared" si="11"/>
        <v>100</v>
      </c>
      <c r="DB6" s="21">
        <f t="shared" si="11"/>
        <v>96.77</v>
      </c>
      <c r="DC6" s="21" t="str">
        <f t="shared" si="11"/>
        <v>-</v>
      </c>
      <c r="DD6" s="21" t="str">
        <f t="shared" si="11"/>
        <v>-</v>
      </c>
      <c r="DE6" s="21" t="str">
        <f t="shared" si="11"/>
        <v>-</v>
      </c>
      <c r="DF6" s="21">
        <f t="shared" si="11"/>
        <v>94.53</v>
      </c>
      <c r="DG6" s="21">
        <f t="shared" si="11"/>
        <v>95.5</v>
      </c>
      <c r="DH6" s="20" t="str">
        <f>IF(DH7="","",IF(DH7="-","【-】","【"&amp;SUBSTITUTE(TEXT(DH7,"#,##0.00"),"-","△")&amp;"】"))</f>
        <v>【96.90】</v>
      </c>
      <c r="DI6" s="21" t="str">
        <f>IF(DI7="",NA(),DI7)</f>
        <v>-</v>
      </c>
      <c r="DJ6" s="21" t="str">
        <f t="shared" ref="DJ6:DR6" si="12">IF(DJ7="",NA(),DJ7)</f>
        <v>-</v>
      </c>
      <c r="DK6" s="21" t="str">
        <f t="shared" si="12"/>
        <v>-</v>
      </c>
      <c r="DL6" s="21">
        <f t="shared" si="12"/>
        <v>5.48</v>
      </c>
      <c r="DM6" s="21">
        <f t="shared" si="12"/>
        <v>10.14</v>
      </c>
      <c r="DN6" s="21" t="str">
        <f t="shared" si="12"/>
        <v>-</v>
      </c>
      <c r="DO6" s="21" t="str">
        <f t="shared" si="12"/>
        <v>-</v>
      </c>
      <c r="DP6" s="21" t="str">
        <f t="shared" si="12"/>
        <v>-</v>
      </c>
      <c r="DQ6" s="21">
        <f t="shared" si="12"/>
        <v>41.55</v>
      </c>
      <c r="DR6" s="21">
        <f t="shared" si="12"/>
        <v>30.04</v>
      </c>
      <c r="DS6" s="20" t="str">
        <f>IF(DS7="","",IF(DS7="-","【-】","【"&amp;SUBSTITUTE(TEXT(DS7,"#,##0.00"),"-","△")&amp;"】"))</f>
        <v>【34.56】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2024</v>
      </c>
      <c r="C7" s="23">
        <v>262013</v>
      </c>
      <c r="D7" s="23">
        <v>46</v>
      </c>
      <c r="E7" s="23">
        <v>17</v>
      </c>
      <c r="F7" s="23">
        <v>8</v>
      </c>
      <c r="G7" s="23">
        <v>0</v>
      </c>
      <c r="H7" s="23" t="s">
        <v>95</v>
      </c>
      <c r="I7" s="23" t="s">
        <v>96</v>
      </c>
      <c r="J7" s="23" t="s">
        <v>97</v>
      </c>
      <c r="K7" s="23" t="s">
        <v>98</v>
      </c>
      <c r="L7" s="23" t="s">
        <v>99</v>
      </c>
      <c r="M7" s="23" t="s">
        <v>100</v>
      </c>
      <c r="N7" s="24" t="s">
        <v>101</v>
      </c>
      <c r="O7" s="24">
        <v>92.33</v>
      </c>
      <c r="P7" s="24">
        <v>0.04</v>
      </c>
      <c r="Q7" s="24">
        <v>100</v>
      </c>
      <c r="R7" s="24">
        <v>3718</v>
      </c>
      <c r="S7" s="24">
        <v>74540</v>
      </c>
      <c r="T7" s="24">
        <v>552.54</v>
      </c>
      <c r="U7" s="24">
        <v>134.9</v>
      </c>
      <c r="V7" s="24">
        <v>31</v>
      </c>
      <c r="W7" s="24">
        <v>0.05</v>
      </c>
      <c r="X7" s="24">
        <v>620</v>
      </c>
      <c r="Y7" s="24" t="s">
        <v>101</v>
      </c>
      <c r="Z7" s="24" t="s">
        <v>101</v>
      </c>
      <c r="AA7" s="24" t="s">
        <v>101</v>
      </c>
      <c r="AB7" s="24">
        <v>100</v>
      </c>
      <c r="AC7" s="24">
        <v>100</v>
      </c>
      <c r="AD7" s="24" t="s">
        <v>101</v>
      </c>
      <c r="AE7" s="24" t="s">
        <v>101</v>
      </c>
      <c r="AF7" s="24" t="s">
        <v>101</v>
      </c>
      <c r="AG7" s="24">
        <v>87.21</v>
      </c>
      <c r="AH7" s="24">
        <v>92.31</v>
      </c>
      <c r="AI7" s="24">
        <v>94.65</v>
      </c>
      <c r="AJ7" s="24" t="s">
        <v>101</v>
      </c>
      <c r="AK7" s="24" t="s">
        <v>101</v>
      </c>
      <c r="AL7" s="24" t="s">
        <v>101</v>
      </c>
      <c r="AM7" s="24">
        <v>0</v>
      </c>
      <c r="AN7" s="24">
        <v>0</v>
      </c>
      <c r="AO7" s="24" t="s">
        <v>101</v>
      </c>
      <c r="AP7" s="24" t="s">
        <v>101</v>
      </c>
      <c r="AQ7" s="24" t="s">
        <v>101</v>
      </c>
      <c r="AR7" s="24">
        <v>1202.49</v>
      </c>
      <c r="AS7" s="24">
        <v>796.43</v>
      </c>
      <c r="AT7" s="24">
        <v>657.67</v>
      </c>
      <c r="AU7" s="24" t="s">
        <v>101</v>
      </c>
      <c r="AV7" s="24" t="s">
        <v>101</v>
      </c>
      <c r="AW7" s="24" t="s">
        <v>101</v>
      </c>
      <c r="AX7" s="24">
        <v>192.51</v>
      </c>
      <c r="AY7" s="24">
        <v>384.46</v>
      </c>
      <c r="AZ7" s="24" t="s">
        <v>101</v>
      </c>
      <c r="BA7" s="24" t="s">
        <v>101</v>
      </c>
      <c r="BB7" s="24" t="s">
        <v>101</v>
      </c>
      <c r="BC7" s="24">
        <v>54.09</v>
      </c>
      <c r="BD7" s="24">
        <v>-5.05</v>
      </c>
      <c r="BE7" s="24">
        <v>134.46</v>
      </c>
      <c r="BF7" s="24" t="s">
        <v>101</v>
      </c>
      <c r="BG7" s="24" t="s">
        <v>101</v>
      </c>
      <c r="BH7" s="24" t="s">
        <v>101</v>
      </c>
      <c r="BI7" s="24">
        <v>0</v>
      </c>
      <c r="BJ7" s="24">
        <v>0</v>
      </c>
      <c r="BK7" s="24" t="s">
        <v>101</v>
      </c>
      <c r="BL7" s="24" t="s">
        <v>101</v>
      </c>
      <c r="BM7" s="24" t="s">
        <v>101</v>
      </c>
      <c r="BN7" s="24">
        <v>142.38</v>
      </c>
      <c r="BO7" s="24">
        <v>168.98</v>
      </c>
      <c r="BP7" s="24">
        <v>144.63</v>
      </c>
      <c r="BQ7" s="24" t="s">
        <v>101</v>
      </c>
      <c r="BR7" s="24" t="s">
        <v>101</v>
      </c>
      <c r="BS7" s="24" t="s">
        <v>101</v>
      </c>
      <c r="BT7" s="24">
        <v>33.03</v>
      </c>
      <c r="BU7" s="24">
        <v>26.67</v>
      </c>
      <c r="BV7" s="24" t="s">
        <v>101</v>
      </c>
      <c r="BW7" s="24" t="s">
        <v>101</v>
      </c>
      <c r="BX7" s="24" t="s">
        <v>101</v>
      </c>
      <c r="BY7" s="24">
        <v>27.52</v>
      </c>
      <c r="BZ7" s="24">
        <v>22.28</v>
      </c>
      <c r="CA7" s="24">
        <v>22.84</v>
      </c>
      <c r="CB7" s="24" t="s">
        <v>101</v>
      </c>
      <c r="CC7" s="24" t="s">
        <v>101</v>
      </c>
      <c r="CD7" s="24" t="s">
        <v>101</v>
      </c>
      <c r="CE7" s="24">
        <v>639.51</v>
      </c>
      <c r="CF7" s="24">
        <v>790.36</v>
      </c>
      <c r="CG7" s="24" t="s">
        <v>101</v>
      </c>
      <c r="CH7" s="24" t="s">
        <v>101</v>
      </c>
      <c r="CI7" s="24" t="s">
        <v>101</v>
      </c>
      <c r="CJ7" s="24">
        <v>659.63</v>
      </c>
      <c r="CK7" s="24">
        <v>807.61</v>
      </c>
      <c r="CL7" s="24">
        <v>817.45</v>
      </c>
      <c r="CM7" s="24" t="s">
        <v>101</v>
      </c>
      <c r="CN7" s="24" t="s">
        <v>101</v>
      </c>
      <c r="CO7" s="24" t="s">
        <v>101</v>
      </c>
      <c r="CP7" s="24">
        <v>20</v>
      </c>
      <c r="CQ7" s="24">
        <v>18.18</v>
      </c>
      <c r="CR7" s="24" t="s">
        <v>101</v>
      </c>
      <c r="CS7" s="24" t="s">
        <v>101</v>
      </c>
      <c r="CT7" s="24" t="s">
        <v>101</v>
      </c>
      <c r="CU7" s="24">
        <v>26.69</v>
      </c>
      <c r="CV7" s="24">
        <v>22.94</v>
      </c>
      <c r="CW7" s="24">
        <v>24.25</v>
      </c>
      <c r="CX7" s="24" t="s">
        <v>101</v>
      </c>
      <c r="CY7" s="24" t="s">
        <v>101</v>
      </c>
      <c r="CZ7" s="24" t="s">
        <v>101</v>
      </c>
      <c r="DA7" s="24">
        <v>100</v>
      </c>
      <c r="DB7" s="24">
        <v>96.77</v>
      </c>
      <c r="DC7" s="24" t="s">
        <v>101</v>
      </c>
      <c r="DD7" s="24" t="s">
        <v>101</v>
      </c>
      <c r="DE7" s="24" t="s">
        <v>101</v>
      </c>
      <c r="DF7" s="24">
        <v>94.53</v>
      </c>
      <c r="DG7" s="24">
        <v>95.5</v>
      </c>
      <c r="DH7" s="24">
        <v>96.9</v>
      </c>
      <c r="DI7" s="24" t="s">
        <v>101</v>
      </c>
      <c r="DJ7" s="24" t="s">
        <v>101</v>
      </c>
      <c r="DK7" s="24" t="s">
        <v>101</v>
      </c>
      <c r="DL7" s="24">
        <v>5.48</v>
      </c>
      <c r="DM7" s="24">
        <v>10.14</v>
      </c>
      <c r="DN7" s="24" t="s">
        <v>101</v>
      </c>
      <c r="DO7" s="24" t="s">
        <v>101</v>
      </c>
      <c r="DP7" s="24" t="s">
        <v>101</v>
      </c>
      <c r="DQ7" s="24">
        <v>41.55</v>
      </c>
      <c r="DR7" s="24">
        <v>30.04</v>
      </c>
      <c r="DS7" s="24">
        <v>34.56</v>
      </c>
      <c r="DT7" s="24" t="s">
        <v>101</v>
      </c>
      <c r="DU7" s="24" t="s">
        <v>101</v>
      </c>
      <c r="DV7" s="24" t="s">
        <v>101</v>
      </c>
      <c r="DW7" s="24">
        <v>0</v>
      </c>
      <c r="DX7" s="24">
        <v>0</v>
      </c>
      <c r="DY7" s="24" t="s">
        <v>101</v>
      </c>
      <c r="DZ7" s="24" t="s">
        <v>101</v>
      </c>
      <c r="EA7" s="24" t="s">
        <v>101</v>
      </c>
      <c r="EB7" s="24">
        <v>0</v>
      </c>
      <c r="EC7" s="24">
        <v>0</v>
      </c>
      <c r="ED7" s="24">
        <v>0</v>
      </c>
      <c r="EE7" s="24" t="s">
        <v>101</v>
      </c>
      <c r="EF7" s="24" t="s">
        <v>101</v>
      </c>
      <c r="EG7" s="24" t="s">
        <v>101</v>
      </c>
      <c r="EH7" s="24">
        <v>0</v>
      </c>
      <c r="EI7" s="24">
        <v>0</v>
      </c>
      <c r="EJ7" s="24" t="s">
        <v>101</v>
      </c>
      <c r="EK7" s="24" t="s">
        <v>101</v>
      </c>
      <c r="EL7" s="24" t="s">
        <v>101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2026-02-01T04:05:07Z</cp:lastPrinted>
  <dcterms:created xsi:type="dcterms:W3CDTF">2025-12-23T06:27:39Z</dcterms:created>
  <dcterms:modified xsi:type="dcterms:W3CDTF">2026-02-05T23:57:39Z</dcterms:modified>
  <cp:category/>
</cp:coreProperties>
</file>