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192.168.219.151\file-server\総務課\旧\経理係\①経理全般\計画・調査回答（経理共通）\その他調査回答\R7\【R8.1】【京都府自治振興課 依頼26(金)〆】公営企業に係る「経営比較分析表」(令和６年度決算)の分析等について\"/>
    </mc:Choice>
  </mc:AlternateContent>
  <xr:revisionPtr revIDLastSave="0" documentId="13_ncr:1_{1CBFBEE8-7D5B-4B7A-8E97-D6464EC8AD12}" xr6:coauthVersionLast="36" xr6:coauthVersionMax="36" xr10:uidLastSave="{00000000-0000-0000-0000-000000000000}"/>
  <workbookProtection workbookAlgorithmName="SHA-512" workbookHashValue="BYyK/ypHJwi4IfhqThldODb8q0ktot0W1n4/XBUZv292iYFBuiAU6mfbVQkYaye3/7XA/WoPxBEVp9FVU2X1LA==" workbookSaltValue="A1H7DEjaVBmnYNpBcAfofA==" workbookSpinCount="100000" lockStructure="1"/>
  <bookViews>
    <workbookView xWindow="0" yWindow="0" windowWidth="28800" windowHeight="108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I10"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<sst xmlns="http://schemas.openxmlformats.org/spreadsheetml/2006/main" count="297" uniqueCount="116">
  <si>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</si>
  <si>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</si>
  <si>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</si>
  <si>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</si>
  <si>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</si>
  <si>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</si>
  <si>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</si>
  <si>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</si>
  <si>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</si>
  <si>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</si>
  <si>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</si>
  <si>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</si>
  <si>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</si>
  <si>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</si>
  <si>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</si>
  <si>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</si>
  <si>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</si>
  <si>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</si>
  <si>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</si>
  <si>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</si>
  <si>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</si>
  <si>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</si>
  <si>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</si>
  <si>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</si>
  <si>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</si>
  <si>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</si>
  <si>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</si>
  <si>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</si>
  <si>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</si>
  <si>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</si>
  <si>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</si>
  <si>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</si>
  <si>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</si>
  <si>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</si>
  <si>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</si>
  <si>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</si>
  <si>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</si>
  <si>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</si>
  <si>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</si>
  <si>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</si>
  <si>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</si>
  <si>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</si>
  <si>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</si>
  <si>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</si>
  <si>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</si>
  <si>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</si>
  <si>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</si>
  <si>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</si>
  <si>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</si>
  <si>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</si>
  <si>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</si>
  <si>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</si>
  <si>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</si>
  <si>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</si>
  <si>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</si>
  <si>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</si>
  <si>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</si>
  <si>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</si>
  <si>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</si>
  <si>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</si>
  <si>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</si>
  <si>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</si>
  <si>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</si>
  <si>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</si>
  <si>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</si>
  <si>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</si>
  <si>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</si>
  <si>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</si>
  <si>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</si>
  <si>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</si>
  <si>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</si>
  <si>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</si>
  <si>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</si>
  <si>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</si>
  <si>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</si>
  <si>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</si>
  <si>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</si>
  <si>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</si>
  <si>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</si>
  <si>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</si>
  <si>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</si>
  <si>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</si>
  <si>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</si>
  <si>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</si>
  <si>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</si>
  <si>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</si>
  <si>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</si>
  <si>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</si>
  <si>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</si>
  <si>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</si>
  <si>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</si>
  <si>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</si>
  <si>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</si>
  <si>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</si>
  <si>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</si>
  <si>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</si>
  <si>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福知山市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</si>
  <si>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</si>
  <si>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</si>
  <si>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</si>
  <si>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</si>
  <si>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</si>
  <si>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</si>
  <si>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</si>
  <si>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</si>
  <si>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</si>
  <si>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</si>
  <si>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</si>
  <si>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</si>
  <si>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</si>
  <si>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</si>
  <si>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</si>
  <si>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</si>
  <si>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①経常収支比率は、100％を上回っている。費用を使用料と一般会計繰入金で補っている状況である。
②累積欠損金は、発生していない。
③流動比率は、前年度比9.9ポイント増である。これは、資本費平準化債の拡充に伴い企業債の借入額が増加したことにより、現金預金が増加したためである。100%を下回っているため、流動比率の改善に向け経営改善に努めたい。
④企業債残高対事業規模比率は、類似団体の平均値を下回っている。これは、管渠等の整備を完了しているためである。
⑤経費回収率は、前年度比12.21ポイント減である。100％を下回り、必要な経費を使用料により賄えていない状況である。これは、施設の維持管理に係る汚水処理費が増加したことに加えて、下水道使用料が減少したためである。今後は維持管理経費等に注視しつつ、業務改善を図っていきたい。
⑥汚水処理原価は、前年度比151.78ポイント増で、類似団体の平均値を上回っている。これは、施設の維持管理に係る汚水処理費が増加したことに加えて、年間有収水量が減少したためである。処理区域内人口の減少に伴い、有収水量が減少することから、今後も汚水処理原価の増加が見込まれる。
⑦施設利用率は、類似団体の平均値を下回っている。これは処理区域内人口の減少が要因である。
⑧水洗化率は、類似団体の平均値を上回っている。本市の農業集落排水施設の整備は平成19年度に完了しており、現在は水洗化率向上に向けた取組を進めている。</t>
    <rPh sb="72" eb="76">
      <t>ゼンネンドヒ</t>
    </rPh>
    <rPh sb="83" eb="84">
      <t>ゾウ</t>
    </rPh>
    <rPh sb="92" eb="94">
      <t>シホン</t>
    </rPh>
    <rPh sb="94" eb="95">
      <t>ヒ</t>
    </rPh>
    <rPh sb="95" eb="98">
      <t>ヘイジュンカ</t>
    </rPh>
    <rPh sb="98" eb="99">
      <t>サイ</t>
    </rPh>
    <rPh sb="100" eb="102">
      <t>カクジュウ</t>
    </rPh>
    <rPh sb="103" eb="104">
      <t>トモナ</t>
    </rPh>
    <rPh sb="105" eb="107">
      <t>キギョウ</t>
    </rPh>
    <rPh sb="107" eb="108">
      <t>サイ</t>
    </rPh>
    <rPh sb="109" eb="111">
      <t>カリイレ</t>
    </rPh>
    <rPh sb="111" eb="112">
      <t>ガク</t>
    </rPh>
    <rPh sb="113" eb="115">
      <t>ゾウカ</t>
    </rPh>
    <rPh sb="123" eb="125">
      <t>ゲンキン</t>
    </rPh>
    <rPh sb="125" eb="127">
      <t>ヨキン</t>
    </rPh>
    <rPh sb="128" eb="130">
      <t>ゾウカ</t>
    </rPh>
    <rPh sb="152" eb="154">
      <t>リュウドウ</t>
    </rPh>
    <rPh sb="154" eb="156">
      <t>ヒリツ</t>
    </rPh>
    <rPh sb="157" eb="159">
      <t>カイゼン</t>
    </rPh>
    <rPh sb="160" eb="161">
      <t>ム</t>
    </rPh>
    <rPh sb="162" eb="164">
      <t>ケイエイ</t>
    </rPh>
    <rPh sb="164" eb="166">
      <t>カイゼン</t>
    </rPh>
    <rPh sb="167" eb="168">
      <t>ツト</t>
    </rPh>
    <rPh sb="174" eb="176">
      <t>キギョウ</t>
    </rPh>
    <rPh sb="176" eb="177">
      <t>サイ</t>
    </rPh>
    <rPh sb="177" eb="179">
      <t>ザンダカ</t>
    </rPh>
    <rPh sb="179" eb="180">
      <t>タイ</t>
    </rPh>
    <rPh sb="180" eb="182">
      <t>ジギョウ</t>
    </rPh>
    <rPh sb="182" eb="184">
      <t>キボ</t>
    </rPh>
    <rPh sb="184" eb="186">
      <t>ヒリツ</t>
    </rPh>
    <rPh sb="236" eb="240">
      <t>ゼンネンドヒ</t>
    </rPh>
    <rPh sb="249" eb="250">
      <t>ゲン</t>
    </rPh>
    <rPh sb="259" eb="261">
      <t>シタマワ</t>
    </rPh>
    <rPh sb="375" eb="379">
      <t>ゼンネンドヒ</t>
    </rPh>
    <rPh sb="389" eb="390">
      <t>ゾウ</t>
    </rPh>
    <rPh sb="517" eb="519">
      <t>ギョウム</t>
    </rPh>
    <rPh sb="603" eb="605">
      <t>シセツ</t>
    </rPh>
    <rPh sb="605" eb="607">
      <t>リヨウ</t>
    </rPh>
    <rPh sb="607" eb="608">
      <t>リツスイセンカリツホンシノウギョウシュウラクハイスイシセツセイビヘイセイネンドカンリョウゲンザイスイセンカリツコウジョウムトリクミスス</t>
    </rPh>
    <phoneticPr fontId="4"/>
  </si>
  <si>
    <t>①有形固定資産減価償却率は、類似団体の平均値を大きく下回っているため、施設全体の老朽化の度合は低いと言える。
②管渠老朽化率は、0％である。耐用年数を超えて使用しているものはなく、健全な状態を維持できている。
③管渠改善率は、類似団体の平均値と同じ数値となっている。</t>
    <rPh sb="1" eb="3">
      <t>ユウケイ</t>
    </rPh>
    <rPh sb="3" eb="5">
      <t>コテイ</t>
    </rPh>
    <rPh sb="5" eb="7">
      <t>シサン</t>
    </rPh>
    <rPh sb="7" eb="9">
      <t>ゲンカ</t>
    </rPh>
    <rPh sb="9" eb="11">
      <t>ショウキャク</t>
    </rPh>
    <rPh sb="11" eb="12">
      <t>リツ</t>
    </rPh>
    <rPh sb="56" eb="58">
      <t>カンキョ</t>
    </rPh>
    <rPh sb="58" eb="61">
      <t>ロウキュウカ</t>
    </rPh>
    <rPh sb="61" eb="62">
      <t>リツ</t>
    </rPh>
    <rPh sb="113" eb="115">
      <t>ルイジ</t>
    </rPh>
    <rPh sb="115" eb="117">
      <t>ダンタイ</t>
    </rPh>
    <rPh sb="118" eb="121">
      <t>ヘイキンチ</t>
    </rPh>
    <rPh sb="122" eb="123">
      <t>オナ</t>
    </rPh>
    <rPh sb="124" eb="126">
      <t>スウチ</t>
    </rPh>
    <phoneticPr fontId="4"/>
  </si>
  <si>
    <t>　本市の農業集落排水施設の整備は平成19年度に完了していることから、現在は各汚水処理施設の維持管理を適正に行うための取組が事業の大半を占めている状況である。汚水処理施設が広範囲に多数点在し、各施設とも処理戸数が少ないため、維持管理費用が大きい割に有収水量は少ないことから、汚水処理原価が高くなる傾向にある。使用料収入のみでは維持管理費用を賄えていない状況であり、経営の健全化に努める必要がある。
　本市では、人口減少により生じた施設の余剰能力を有効に活用できるよう、費用対効果を見定めながら農業集落排水施設間の施設統合や公共下水道への施設統合を実施している。令和4年度から令和5年度にかけて2地区の農業集落排水施設を公共下水道へ施設統合し、さらなる事業効率の向上を図った。
　また、令和5年4月より地方公営企業法の全部適用を行った。</t>
    <rPh sb="121" eb="122">
      <t>ワリ</t>
    </rPh>
    <rPh sb="279" eb="281">
      <t>レイワ</t>
    </rPh>
    <rPh sb="282" eb="284">
      <t>ネンド</t>
    </rPh>
    <rPh sb="296" eb="298">
      <t>チク</t>
    </rPh>
    <rPh sb="299" eb="301">
      <t>ノウギョウ</t>
    </rPh>
    <rPh sb="301" eb="303">
      <t>シュウラク</t>
    </rPh>
    <rPh sb="303" eb="305">
      <t>ハイスイ</t>
    </rPh>
    <rPh sb="305" eb="307">
      <t>シセツ</t>
    </rPh>
    <rPh sb="308" eb="310">
      <t>コウキョウ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</si>
</sst>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c:v>0.02</c:v>
                </c:pt>
              </c:numCache>
            </c:numRef>
          </c:val>
          <c:extLst>
            <c:ext xmlns:c16="http://schemas.microsoft.com/office/drawing/2014/chart" uri="{C3380CC4-5D6E-409C-BE32-E72D297353CC}">
              <c16:uniqueId val="{00000000-215C-4840-82A4-D74EDD85D1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215C-4840-82A4-D74EDD85D1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50.55</c:v>
                </c:pt>
                <c:pt idx="4">
                  <c:v>49.04</c:v>
                </c:pt>
              </c:numCache>
            </c:numRef>
          </c:val>
          <c:extLst>
            <c:ext xmlns:c16="http://schemas.microsoft.com/office/drawing/2014/chart" uri="{C3380CC4-5D6E-409C-BE32-E72D297353CC}">
              <c16:uniqueId val="{00000000-93A7-4764-8DFC-D06E84DB42F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93A7-4764-8DFC-D06E84DB42F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95.29</c:v>
                </c:pt>
                <c:pt idx="4">
                  <c:v>95.52</c:v>
                </c:pt>
              </c:numCache>
            </c:numRef>
          </c:val>
          <c:extLst>
            <c:ext xmlns:c16="http://schemas.microsoft.com/office/drawing/2014/chart" uri="{C3380CC4-5D6E-409C-BE32-E72D297353CC}">
              <c16:uniqueId val="{00000000-A7AC-40A5-A1D2-353F39DF25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A7AC-40A5-A1D2-353F39DF25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100.82</c:v>
                </c:pt>
                <c:pt idx="4">
                  <c:v>100.37</c:v>
                </c:pt>
              </c:numCache>
            </c:numRef>
          </c:val>
          <c:extLst>
            <c:ext xmlns:c16="http://schemas.microsoft.com/office/drawing/2014/chart" uri="{C3380CC4-5D6E-409C-BE32-E72D297353CC}">
              <c16:uniqueId val="{00000000-2F3C-4233-8DE3-ED81DDF5F3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2F3C-4233-8DE3-ED81DDF5F3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4.74</c:v>
                </c:pt>
                <c:pt idx="4">
                  <c:v>9.3800000000000008</c:v>
                </c:pt>
              </c:numCache>
            </c:numRef>
          </c:val>
          <c:extLst>
            <c:ext xmlns:c16="http://schemas.microsoft.com/office/drawing/2014/chart" uri="{C3380CC4-5D6E-409C-BE32-E72D297353CC}">
              <c16:uniqueId val="{00000000-49CA-4CEE-BF2C-47E8B94972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49CA-4CEE-BF2C-47E8B94972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D43-45F9-84F4-BF142EE040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1D43-45F9-84F4-BF142EE040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164-46A8-B94C-4DCC63F3E0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3164-46A8-B94C-4DCC63F3E0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34.5</c:v>
                </c:pt>
                <c:pt idx="4">
                  <c:v>44.4</c:v>
                </c:pt>
              </c:numCache>
            </c:numRef>
          </c:val>
          <c:extLst>
            <c:ext xmlns:c16="http://schemas.microsoft.com/office/drawing/2014/chart" uri="{C3380CC4-5D6E-409C-BE32-E72D297353CC}">
              <c16:uniqueId val="{00000000-CFA9-4DEE-905B-8526AC299D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CFA9-4DEE-905B-8526AC299D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281.54000000000002</c:v>
                </c:pt>
                <c:pt idx="4">
                  <c:v>711.09</c:v>
                </c:pt>
              </c:numCache>
            </c:numRef>
          </c:val>
          <c:extLst>
            <c:ext xmlns:c16="http://schemas.microsoft.com/office/drawing/2014/chart" uri="{C3380CC4-5D6E-409C-BE32-E72D297353CC}">
              <c16:uniqueId val="{00000000-4B7F-483C-89C2-069DC6CFBC7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4B7F-483C-89C2-069DC6CFBC7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48.26</c:v>
                </c:pt>
                <c:pt idx="4">
                  <c:v>36.049999999999997</c:v>
                </c:pt>
              </c:numCache>
            </c:numRef>
          </c:val>
          <c:extLst>
            <c:ext xmlns:c16="http://schemas.microsoft.com/office/drawing/2014/chart" uri="{C3380CC4-5D6E-409C-BE32-E72D297353CC}">
              <c16:uniqueId val="{00000000-A5DD-47A5-9CB6-E1AA07CDE5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A5DD-47A5-9CB6-E1AA07CDE5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438.97</c:v>
                </c:pt>
                <c:pt idx="4">
                  <c:v>590.75</c:v>
                </c:pt>
              </c:numCache>
            </c:numRef>
          </c:val>
          <c:extLst>
            <c:ext xmlns:c16="http://schemas.microsoft.com/office/drawing/2014/chart" uri="{C3380CC4-5D6E-409C-BE32-E72D297353CC}">
              <c16:uniqueId val="{00000000-E3E3-438D-A118-45CB094C3B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E3E3-438D-A118-45CB094C3B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福知山市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74540</v>
      </c>
      <c r="AM8" s="41"/>
      <c r="AN8" s="41"/>
      <c r="AO8" s="41"/>
      <c r="AP8" s="41"/>
      <c r="AQ8" s="41"/>
      <c r="AR8" s="41"/>
      <c r="AS8" s="41"/>
      <c r="AT8" s="34">
        <f>データ!T6</f>
        <v>552.54</v>
      </c>
      <c r="AU8" s="34"/>
      <c r="AV8" s="34"/>
      <c r="AW8" s="34"/>
      <c r="AX8" s="34"/>
      <c r="AY8" s="34"/>
      <c r="AZ8" s="34"/>
      <c r="BA8" s="34"/>
      <c r="BB8" s="34">
        <f>データ!U6</f>
        <v>134.9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73.739999999999995</v>
      </c>
      <c r="J10" s="34"/>
      <c r="K10" s="34"/>
      <c r="L10" s="34"/>
      <c r="M10" s="34"/>
      <c r="N10" s="34"/>
      <c r="O10" s="34"/>
      <c r="P10" s="34">
        <f>データ!P6</f>
        <v>9.34</v>
      </c>
      <c r="Q10" s="34"/>
      <c r="R10" s="34"/>
      <c r="S10" s="34"/>
      <c r="T10" s="34"/>
      <c r="U10" s="34"/>
      <c r="V10" s="34"/>
      <c r="W10" s="34">
        <f>データ!Q6</f>
        <v>73.14</v>
      </c>
      <c r="X10" s="34"/>
      <c r="Y10" s="34"/>
      <c r="Z10" s="34"/>
      <c r="AA10" s="34"/>
      <c r="AB10" s="34"/>
      <c r="AC10" s="34"/>
      <c r="AD10" s="41">
        <f>データ!R6</f>
        <v>3718</v>
      </c>
      <c r="AE10" s="41"/>
      <c r="AF10" s="41"/>
      <c r="AG10" s="41"/>
      <c r="AH10" s="41"/>
      <c r="AI10" s="41"/>
      <c r="AJ10" s="41"/>
      <c r="AK10" s="2"/>
      <c r="AL10" s="41">
        <f>データ!V6</f>
        <v>6915</v>
      </c>
      <c r="AM10" s="41"/>
      <c r="AN10" s="41"/>
      <c r="AO10" s="41"/>
      <c r="AP10" s="41"/>
      <c r="AQ10" s="41"/>
      <c r="AR10" s="41"/>
      <c r="AS10" s="41"/>
      <c r="AT10" s="34">
        <f>データ!W6</f>
        <v>6.45</v>
      </c>
      <c r="AU10" s="34"/>
      <c r="AV10" s="34"/>
      <c r="AW10" s="34"/>
      <c r="AX10" s="34"/>
      <c r="AY10" s="34"/>
      <c r="AZ10" s="34"/>
      <c r="BA10" s="34"/>
      <c r="BB10" s="34">
        <f>データ!X6</f>
        <v>1072.0899999999999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rYrdLqnxd2qnVwVg6yVwxbGlHXlr6DyFCGuIxmLfrQncruDsT1uShHWbT3Nh5YA8kTjDQGlXJbFZMLJTD6q2Q==" saltValue="3/7M1Ux/WeZpm7WK+xBl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262013</v>
      </c>
      <c r="D6" s="19">
        <f t="shared" si="3"/>
        <v>46</v>
      </c>
      <c r="E6" s="19">
        <f t="shared" si="3"/>
        <v>17</v>
      </c>
      <c r="F6" s="19">
        <f t="shared" si="3"/>
        <v>5</v>
      </c>
      <c r="G6" s="19">
        <f t="shared" si="3"/>
        <v>0</v>
      </c>
      <c r="H6" s="19" t="str">
        <f t="shared" si="3"/>
        <v>京都府　福知山市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73.739999999999995</v>
      </c>
      <c r="P6" s="20">
        <f t="shared" si="3"/>
        <v>9.34</v>
      </c>
      <c r="Q6" s="20">
        <f t="shared" si="3"/>
        <v>73.14</v>
      </c>
      <c r="R6" s="20">
        <f t="shared" si="3"/>
        <v>3718</v>
      </c>
      <c r="S6" s="20">
        <f t="shared" si="3"/>
        <v>74540</v>
      </c>
      <c r="T6" s="20">
        <f t="shared" si="3"/>
        <v>552.54</v>
      </c>
      <c r="U6" s="20">
        <f t="shared" si="3"/>
        <v>134.9</v>
      </c>
      <c r="V6" s="20">
        <f t="shared" si="3"/>
        <v>6915</v>
      </c>
      <c r="W6" s="20">
        <f t="shared" si="3"/>
        <v>6.45</v>
      </c>
      <c r="X6" s="20">
        <f t="shared" si="3"/>
        <v>1072.0899999999999</v>
      </c>
      <c r="Y6" s="21" t="str">
        <f>IF(Y7="",NA(),Y7)</f>
        <v>-</v>
      </c>
      <c r="Z6" s="21" t="str">
        <f t="shared" ref="Z6:AH6" si="4">IF(Z7="",NA(),Z7)</f>
        <v>-</v>
      </c>
      <c r="AA6" s="21" t="str">
        <f t="shared" si="4"/>
        <v>-</v>
      </c>
      <c r="AB6" s="21">
        <f t="shared" si="4"/>
        <v>100.82</v>
      </c>
      <c r="AC6" s="21">
        <f t="shared" si="4"/>
        <v>100.37</v>
      </c>
      <c r="AD6" s="21" t="str">
        <f t="shared" si="4"/>
        <v>-</v>
      </c>
      <c r="AE6" s="21" t="str">
        <f t="shared" si="4"/>
        <v>-</v>
      </c>
      <c r="AF6" s="21" t="str">
        <f t="shared" si="4"/>
        <v>-</v>
      </c>
      <c r="AG6" s="21">
        <f t="shared" si="4"/>
        <v>103.07</v>
      </c>
      <c r="AH6" s="21">
        <f t="shared" si="4"/>
        <v>103.04</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120.64</v>
      </c>
      <c r="AS6" s="21">
        <f t="shared" si="5"/>
        <v>100.31</v>
      </c>
      <c r="AT6" s="20" t="str">
        <f>IF(AT7="","",IF(AT7="-","【-】","【"&amp;SUBSTITUTE(TEXT(AT7,"#,##0.00"),"-","△")&amp;"】"))</f>
        <v>【102.74】</v>
      </c>
      <c r="AU6" s="21" t="str">
        <f>IF(AU7="",NA(),AU7)</f>
        <v>-</v>
      </c>
      <c r="AV6" s="21" t="str">
        <f t="shared" ref="AV6:BD6" si="6">IF(AV7="",NA(),AV7)</f>
        <v>-</v>
      </c>
      <c r="AW6" s="21" t="str">
        <f t="shared" si="6"/>
        <v>-</v>
      </c>
      <c r="AX6" s="21">
        <f t="shared" si="6"/>
        <v>34.5</v>
      </c>
      <c r="AY6" s="21">
        <f t="shared" si="6"/>
        <v>44.4</v>
      </c>
      <c r="AZ6" s="21" t="str">
        <f t="shared" si="6"/>
        <v>-</v>
      </c>
      <c r="BA6" s="21" t="str">
        <f t="shared" si="6"/>
        <v>-</v>
      </c>
      <c r="BB6" s="21" t="str">
        <f t="shared" si="6"/>
        <v>-</v>
      </c>
      <c r="BC6" s="21">
        <f t="shared" si="6"/>
        <v>39.82</v>
      </c>
      <c r="BD6" s="21">
        <f t="shared" si="6"/>
        <v>41.03</v>
      </c>
      <c r="BE6" s="20" t="str">
        <f>IF(BE7="","",IF(BE7="-","【-】","【"&amp;SUBSTITUTE(TEXT(BE7,"#,##0.00"),"-","△")&amp;"】"))</f>
        <v>【47.19】</v>
      </c>
      <c r="BF6" s="21" t="str">
        <f>IF(BF7="",NA(),BF7)</f>
        <v>-</v>
      </c>
      <c r="BG6" s="21" t="str">
        <f t="shared" ref="BG6:BO6" si="7">IF(BG7="",NA(),BG7)</f>
        <v>-</v>
      </c>
      <c r="BH6" s="21" t="str">
        <f t="shared" si="7"/>
        <v>-</v>
      </c>
      <c r="BI6" s="21">
        <f t="shared" si="7"/>
        <v>281.54000000000002</v>
      </c>
      <c r="BJ6" s="21">
        <f t="shared" si="7"/>
        <v>711.09</v>
      </c>
      <c r="BK6" s="21" t="str">
        <f t="shared" si="7"/>
        <v>-</v>
      </c>
      <c r="BL6" s="21" t="str">
        <f t="shared" si="7"/>
        <v>-</v>
      </c>
      <c r="BM6" s="21" t="str">
        <f t="shared" si="7"/>
        <v>-</v>
      </c>
      <c r="BN6" s="21">
        <f t="shared" si="7"/>
        <v>743.31</v>
      </c>
      <c r="BO6" s="21">
        <f t="shared" si="7"/>
        <v>796.8</v>
      </c>
      <c r="BP6" s="20" t="str">
        <f>IF(BP7="","",IF(BP7="-","【-】","【"&amp;SUBSTITUTE(TEXT(BP7,"#,##0.00"),"-","△")&amp;"】"))</f>
        <v>【798.10】</v>
      </c>
      <c r="BQ6" s="21" t="str">
        <f>IF(BQ7="",NA(),BQ7)</f>
        <v>-</v>
      </c>
      <c r="BR6" s="21" t="str">
        <f t="shared" ref="BR6:BZ6" si="8">IF(BR7="",NA(),BR7)</f>
        <v>-</v>
      </c>
      <c r="BS6" s="21" t="str">
        <f t="shared" si="8"/>
        <v>-</v>
      </c>
      <c r="BT6" s="21">
        <f t="shared" si="8"/>
        <v>48.26</v>
      </c>
      <c r="BU6" s="21">
        <f t="shared" si="8"/>
        <v>36.049999999999997</v>
      </c>
      <c r="BV6" s="21" t="str">
        <f t="shared" si="8"/>
        <v>-</v>
      </c>
      <c r="BW6" s="21" t="str">
        <f t="shared" si="8"/>
        <v>-</v>
      </c>
      <c r="BX6" s="21" t="str">
        <f t="shared" si="8"/>
        <v>-</v>
      </c>
      <c r="BY6" s="21">
        <f t="shared" si="8"/>
        <v>61.15</v>
      </c>
      <c r="BZ6" s="21">
        <f t="shared" si="8"/>
        <v>58.41</v>
      </c>
      <c r="CA6" s="20" t="str">
        <f>IF(CA7="","",IF(CA7="-","【-】","【"&amp;SUBSTITUTE(TEXT(CA7,"#,##0.00"),"-","△")&amp;"】"))</f>
        <v>【54.51】</v>
      </c>
      <c r="CB6" s="21" t="str">
        <f>IF(CB7="",NA(),CB7)</f>
        <v>-</v>
      </c>
      <c r="CC6" s="21" t="str">
        <f t="shared" ref="CC6:CK6" si="9">IF(CC7="",NA(),CC7)</f>
        <v>-</v>
      </c>
      <c r="CD6" s="21" t="str">
        <f t="shared" si="9"/>
        <v>-</v>
      </c>
      <c r="CE6" s="21">
        <f t="shared" si="9"/>
        <v>438.97</v>
      </c>
      <c r="CF6" s="21">
        <f t="shared" si="9"/>
        <v>590.75</v>
      </c>
      <c r="CG6" s="21" t="str">
        <f t="shared" si="9"/>
        <v>-</v>
      </c>
      <c r="CH6" s="21" t="str">
        <f t="shared" si="9"/>
        <v>-</v>
      </c>
      <c r="CI6" s="21" t="str">
        <f t="shared" si="9"/>
        <v>-</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f t="shared" si="10"/>
        <v>50.55</v>
      </c>
      <c r="CQ6" s="21">
        <f t="shared" si="10"/>
        <v>49.04</v>
      </c>
      <c r="CR6" s="21" t="str">
        <f t="shared" si="10"/>
        <v>-</v>
      </c>
      <c r="CS6" s="21" t="str">
        <f t="shared" si="10"/>
        <v>-</v>
      </c>
      <c r="CT6" s="21" t="str">
        <f t="shared" si="10"/>
        <v>-</v>
      </c>
      <c r="CU6" s="21">
        <f t="shared" si="10"/>
        <v>52.63</v>
      </c>
      <c r="CV6" s="21">
        <f t="shared" si="10"/>
        <v>52.34</v>
      </c>
      <c r="CW6" s="20" t="str">
        <f>IF(CW7="","",IF(CW7="-","【-】","【"&amp;SUBSTITUTE(TEXT(CW7,"#,##0.00"),"-","△")&amp;"】"))</f>
        <v>【49.92】</v>
      </c>
      <c r="CX6" s="21" t="str">
        <f>IF(CX7="",NA(),CX7)</f>
        <v>-</v>
      </c>
      <c r="CY6" s="21" t="str">
        <f t="shared" ref="CY6:DG6" si="11">IF(CY7="",NA(),CY7)</f>
        <v>-</v>
      </c>
      <c r="CZ6" s="21" t="str">
        <f t="shared" si="11"/>
        <v>-</v>
      </c>
      <c r="DA6" s="21">
        <f t="shared" si="11"/>
        <v>95.29</v>
      </c>
      <c r="DB6" s="21">
        <f t="shared" si="11"/>
        <v>95.52</v>
      </c>
      <c r="DC6" s="21" t="str">
        <f t="shared" si="11"/>
        <v>-</v>
      </c>
      <c r="DD6" s="21" t="str">
        <f t="shared" si="11"/>
        <v>-</v>
      </c>
      <c r="DE6" s="21" t="str">
        <f t="shared" si="11"/>
        <v>-</v>
      </c>
      <c r="DF6" s="21">
        <f t="shared" si="11"/>
        <v>90.32</v>
      </c>
      <c r="DG6" s="21">
        <f t="shared" si="11"/>
        <v>90.05</v>
      </c>
      <c r="DH6" s="20" t="str">
        <f>IF(DH7="","",IF(DH7="-","【-】","【"&amp;SUBSTITUTE(TEXT(DH7,"#,##0.00"),"-","△")&amp;"】"))</f>
        <v>【87.80】</v>
      </c>
      <c r="DI6" s="21" t="str">
        <f>IF(DI7="",NA(),DI7)</f>
        <v>-</v>
      </c>
      <c r="DJ6" s="21" t="str">
        <f t="shared" ref="DJ6:DR6" si="12">IF(DJ7="",NA(),DJ7)</f>
        <v>-</v>
      </c>
      <c r="DK6" s="21" t="str">
        <f t="shared" si="12"/>
        <v>-</v>
      </c>
      <c r="DL6" s="21">
        <f t="shared" si="12"/>
        <v>4.74</v>
      </c>
      <c r="DM6" s="21">
        <f t="shared" si="12"/>
        <v>9.3800000000000008</v>
      </c>
      <c r="DN6" s="21" t="str">
        <f t="shared" si="12"/>
        <v>-</v>
      </c>
      <c r="DO6" s="21" t="str">
        <f t="shared" si="12"/>
        <v>-</v>
      </c>
      <c r="DP6" s="21" t="str">
        <f t="shared" si="12"/>
        <v>-</v>
      </c>
      <c r="DQ6" s="21">
        <f t="shared" si="12"/>
        <v>30.5</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0.05</v>
      </c>
      <c r="ED6" s="20" t="str">
        <f>IF(ED7="","",IF(ED7="-","【-】","【"&amp;SUBSTITUTE(TEXT(ED7,"#,##0.00"),"-","△")&amp;"】"))</f>
        <v>【0.03】</v>
      </c>
      <c r="EE6" s="21" t="str">
        <f>IF(EE7="",NA(),EE7)</f>
        <v>-</v>
      </c>
      <c r="EF6" s="21" t="str">
        <f t="shared" ref="EF6:EN6" si="14">IF(EF7="",NA(),EF7)</f>
        <v>-</v>
      </c>
      <c r="EG6" s="21" t="str">
        <f t="shared" si="14"/>
        <v>-</v>
      </c>
      <c r="EH6" s="20">
        <f t="shared" si="14"/>
        <v>0</v>
      </c>
      <c r="EI6" s="21">
        <f t="shared" si="14"/>
        <v>0.02</v>
      </c>
      <c r="EJ6" s="21" t="str">
        <f t="shared" si="14"/>
        <v>-</v>
      </c>
      <c r="EK6" s="21" t="str">
        <f t="shared" si="14"/>
        <v>-</v>
      </c>
      <c r="EL6" s="21" t="str">
        <f t="shared" si="14"/>
        <v>-</v>
      </c>
      <c r="EM6" s="21">
        <f t="shared" si="14"/>
        <v>0.02</v>
      </c>
      <c r="EN6" s="21">
        <f t="shared" si="14"/>
        <v>0.02</v>
      </c>
      <c r="EO6" s="20" t="str">
        <f>IF(EO7="","",IF(EO7="-","【-】","【"&amp;SUBSTITUTE(TEXT(EO7,"#,##0.00"),"-","△")&amp;"】"))</f>
        <v>【0.02】</v>
      </c>
    </row>
    <row r="7" spans="1:148" s="22" customFormat="1" x14ac:dyDescent="0.15">
      <c r="A7" s="14"/>
      <c r="B7" s="23">
        <v>2024</v>
      </c>
      <c r="C7" s="23">
        <v>262013</v>
      </c>
      <c r="D7" s="23">
        <v>46</v>
      </c>
      <c r="E7" s="23">
        <v>17</v>
      </c>
      <c r="F7" s="23">
        <v>5</v>
      </c>
      <c r="G7" s="23">
        <v>0</v>
      </c>
      <c r="H7" s="23" t="s">
        <v>96</v>
      </c>
      <c r="I7" s="23" t="s">
        <v>97</v>
      </c>
      <c r="J7" s="23" t="s">
        <v>98</v>
      </c>
      <c r="K7" s="23" t="s">
        <v>99</v>
      </c>
      <c r="L7" s="23" t="s">
        <v>100</v>
      </c>
      <c r="M7" s="23" t="s">
        <v>101</v>
      </c>
      <c r="N7" s="24" t="s">
        <v>102</v>
      </c>
      <c r="O7" s="24">
        <v>73.739999999999995</v>
      </c>
      <c r="P7" s="24">
        <v>9.34</v>
      </c>
      <c r="Q7" s="24">
        <v>73.14</v>
      </c>
      <c r="R7" s="24">
        <v>3718</v>
      </c>
      <c r="S7" s="24">
        <v>74540</v>
      </c>
      <c r="T7" s="24">
        <v>552.54</v>
      </c>
      <c r="U7" s="24">
        <v>134.9</v>
      </c>
      <c r="V7" s="24">
        <v>6915</v>
      </c>
      <c r="W7" s="24">
        <v>6.45</v>
      </c>
      <c r="X7" s="24">
        <v>1072.0899999999999</v>
      </c>
      <c r="Y7" s="24" t="s">
        <v>102</v>
      </c>
      <c r="Z7" s="24" t="s">
        <v>102</v>
      </c>
      <c r="AA7" s="24" t="s">
        <v>102</v>
      </c>
      <c r="AB7" s="24">
        <v>100.82</v>
      </c>
      <c r="AC7" s="24">
        <v>100.37</v>
      </c>
      <c r="AD7" s="24" t="s">
        <v>102</v>
      </c>
      <c r="AE7" s="24" t="s">
        <v>102</v>
      </c>
      <c r="AF7" s="24" t="s">
        <v>102</v>
      </c>
      <c r="AG7" s="24">
        <v>103.07</v>
      </c>
      <c r="AH7" s="24">
        <v>103.04</v>
      </c>
      <c r="AI7" s="24">
        <v>104.3</v>
      </c>
      <c r="AJ7" s="24" t="s">
        <v>102</v>
      </c>
      <c r="AK7" s="24" t="s">
        <v>102</v>
      </c>
      <c r="AL7" s="24" t="s">
        <v>102</v>
      </c>
      <c r="AM7" s="24">
        <v>0</v>
      </c>
      <c r="AN7" s="24">
        <v>0</v>
      </c>
      <c r="AO7" s="24" t="s">
        <v>102</v>
      </c>
      <c r="AP7" s="24" t="s">
        <v>102</v>
      </c>
      <c r="AQ7" s="24" t="s">
        <v>102</v>
      </c>
      <c r="AR7" s="24">
        <v>120.64</v>
      </c>
      <c r="AS7" s="24">
        <v>100.31</v>
      </c>
      <c r="AT7" s="24">
        <v>102.74</v>
      </c>
      <c r="AU7" s="24" t="s">
        <v>102</v>
      </c>
      <c r="AV7" s="24" t="s">
        <v>102</v>
      </c>
      <c r="AW7" s="24" t="s">
        <v>102</v>
      </c>
      <c r="AX7" s="24">
        <v>34.5</v>
      </c>
      <c r="AY7" s="24">
        <v>44.4</v>
      </c>
      <c r="AZ7" s="24" t="s">
        <v>102</v>
      </c>
      <c r="BA7" s="24" t="s">
        <v>102</v>
      </c>
      <c r="BB7" s="24" t="s">
        <v>102</v>
      </c>
      <c r="BC7" s="24">
        <v>39.82</v>
      </c>
      <c r="BD7" s="24">
        <v>41.03</v>
      </c>
      <c r="BE7" s="24">
        <v>47.19</v>
      </c>
      <c r="BF7" s="24" t="s">
        <v>102</v>
      </c>
      <c r="BG7" s="24" t="s">
        <v>102</v>
      </c>
      <c r="BH7" s="24" t="s">
        <v>102</v>
      </c>
      <c r="BI7" s="24">
        <v>281.54000000000002</v>
      </c>
      <c r="BJ7" s="24">
        <v>711.09</v>
      </c>
      <c r="BK7" s="24" t="s">
        <v>102</v>
      </c>
      <c r="BL7" s="24" t="s">
        <v>102</v>
      </c>
      <c r="BM7" s="24" t="s">
        <v>102</v>
      </c>
      <c r="BN7" s="24">
        <v>743.31</v>
      </c>
      <c r="BO7" s="24">
        <v>796.8</v>
      </c>
      <c r="BP7" s="24">
        <v>798.1</v>
      </c>
      <c r="BQ7" s="24" t="s">
        <v>102</v>
      </c>
      <c r="BR7" s="24" t="s">
        <v>102</v>
      </c>
      <c r="BS7" s="24" t="s">
        <v>102</v>
      </c>
      <c r="BT7" s="24">
        <v>48.26</v>
      </c>
      <c r="BU7" s="24">
        <v>36.049999999999997</v>
      </c>
      <c r="BV7" s="24" t="s">
        <v>102</v>
      </c>
      <c r="BW7" s="24" t="s">
        <v>102</v>
      </c>
      <c r="BX7" s="24" t="s">
        <v>102</v>
      </c>
      <c r="BY7" s="24">
        <v>61.15</v>
      </c>
      <c r="BZ7" s="24">
        <v>58.41</v>
      </c>
      <c r="CA7" s="24">
        <v>54.51</v>
      </c>
      <c r="CB7" s="24" t="s">
        <v>102</v>
      </c>
      <c r="CC7" s="24" t="s">
        <v>102</v>
      </c>
      <c r="CD7" s="24" t="s">
        <v>102</v>
      </c>
      <c r="CE7" s="24">
        <v>438.97</v>
      </c>
      <c r="CF7" s="24">
        <v>590.75</v>
      </c>
      <c r="CG7" s="24" t="s">
        <v>102</v>
      </c>
      <c r="CH7" s="24" t="s">
        <v>102</v>
      </c>
      <c r="CI7" s="24" t="s">
        <v>102</v>
      </c>
      <c r="CJ7" s="24">
        <v>250.43</v>
      </c>
      <c r="CK7" s="24">
        <v>267.33999999999997</v>
      </c>
      <c r="CL7" s="24">
        <v>286.33</v>
      </c>
      <c r="CM7" s="24" t="s">
        <v>102</v>
      </c>
      <c r="CN7" s="24" t="s">
        <v>102</v>
      </c>
      <c r="CO7" s="24" t="s">
        <v>102</v>
      </c>
      <c r="CP7" s="24">
        <v>50.55</v>
      </c>
      <c r="CQ7" s="24">
        <v>49.04</v>
      </c>
      <c r="CR7" s="24" t="s">
        <v>102</v>
      </c>
      <c r="CS7" s="24" t="s">
        <v>102</v>
      </c>
      <c r="CT7" s="24" t="s">
        <v>102</v>
      </c>
      <c r="CU7" s="24">
        <v>52.63</v>
      </c>
      <c r="CV7" s="24">
        <v>52.34</v>
      </c>
      <c r="CW7" s="24">
        <v>49.92</v>
      </c>
      <c r="CX7" s="24" t="s">
        <v>102</v>
      </c>
      <c r="CY7" s="24" t="s">
        <v>102</v>
      </c>
      <c r="CZ7" s="24" t="s">
        <v>102</v>
      </c>
      <c r="DA7" s="24">
        <v>95.29</v>
      </c>
      <c r="DB7" s="24">
        <v>95.52</v>
      </c>
      <c r="DC7" s="24" t="s">
        <v>102</v>
      </c>
      <c r="DD7" s="24" t="s">
        <v>102</v>
      </c>
      <c r="DE7" s="24" t="s">
        <v>102</v>
      </c>
      <c r="DF7" s="24">
        <v>90.32</v>
      </c>
      <c r="DG7" s="24">
        <v>90.05</v>
      </c>
      <c r="DH7" s="24">
        <v>87.8</v>
      </c>
      <c r="DI7" s="24" t="s">
        <v>102</v>
      </c>
      <c r="DJ7" s="24" t="s">
        <v>102</v>
      </c>
      <c r="DK7" s="24" t="s">
        <v>102</v>
      </c>
      <c r="DL7" s="24">
        <v>4.74</v>
      </c>
      <c r="DM7" s="24">
        <v>9.3800000000000008</v>
      </c>
      <c r="DN7" s="24" t="s">
        <v>102</v>
      </c>
      <c r="DO7" s="24" t="s">
        <v>102</v>
      </c>
      <c r="DP7" s="24" t="s">
        <v>102</v>
      </c>
      <c r="DQ7" s="24">
        <v>30.5</v>
      </c>
      <c r="DR7" s="24">
        <v>30.49</v>
      </c>
      <c r="DS7" s="24">
        <v>28.46</v>
      </c>
      <c r="DT7" s="24" t="s">
        <v>102</v>
      </c>
      <c r="DU7" s="24" t="s">
        <v>102</v>
      </c>
      <c r="DV7" s="24" t="s">
        <v>102</v>
      </c>
      <c r="DW7" s="24">
        <v>0</v>
      </c>
      <c r="DX7" s="24">
        <v>0</v>
      </c>
      <c r="DY7" s="24" t="s">
        <v>102</v>
      </c>
      <c r="DZ7" s="24" t="s">
        <v>102</v>
      </c>
      <c r="EA7" s="24" t="s">
        <v>102</v>
      </c>
      <c r="EB7" s="24">
        <v>0</v>
      </c>
      <c r="EC7" s="24">
        <v>0.05</v>
      </c>
      <c r="ED7" s="24">
        <v>0.03</v>
      </c>
      <c r="EE7" s="24" t="s">
        <v>102</v>
      </c>
      <c r="EF7" s="24" t="s">
        <v>102</v>
      </c>
      <c r="EG7" s="24" t="s">
        <v>102</v>
      </c>
      <c r="EH7" s="24">
        <v>0</v>
      </c>
      <c r="EI7" s="24">
        <v>0.02</v>
      </c>
      <c r="EJ7" s="24" t="s">
        <v>102</v>
      </c>
      <c r="EK7" s="24" t="s">
        <v>102</v>
      </c>
      <c r="EL7" s="24" t="s">
        <v>102</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2026-02-01T04:12:34Z</cp:lastPrinted>
  <dcterms:created xsi:type="dcterms:W3CDTF">2025-12-23T06:21:24Z</dcterms:created>
  <dcterms:modified xsi:type="dcterms:W3CDTF">2026-02-05T23:56:36Z</dcterms:modified>
  <cp:category/>
</cp:coreProperties>
</file>