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業務・府営水道係\10京都府などからの照会\506京都府照会（及び通知）\5070129 【京都府自治振興課】公営企業に係る「経営比較分析表」（令和５年度決算）の分析等について\下水\"/>
    </mc:Choice>
  </mc:AlternateContent>
  <workbookProtection workbookAlgorithmName="SHA-512" workbookHashValue="C0AHcTwwqRLhyguWI7ER98eIqnTlvaX5udOX0g2y6xWJTS4TG9/vht2qgOhzFq7CRd+iYb3lenlCJFTtRHLmng==" workbookSaltValue="pPNsObYn796ef4Zxnok3a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<sst xmlns="http://schemas.openxmlformats.org/spreadsheetml/2006/main" count="320" uniqueCount="116">
  <si>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</si>
  <si>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</si>
  <si>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</si>
  <si>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</si>
  <si>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</si>
  <si>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</si>
  <si>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</si>
  <si>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</si>
  <si>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</si>
  <si>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</si>
  <si>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</si>
  <si>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</si>
  <si>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</si>
  <si>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</si>
  <si>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</si>
  <si>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</si>
  <si>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</si>
  <si>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</si>
  <si>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</si>
  <si>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</si>
  <si>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</si>
  <si>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</si>
  <si>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</si>
  <si>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</si>
  <si>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</si>
  <si>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</si>
  <si>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</si>
  <si>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</si>
  <si>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</si>
  <si>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</si>
  <si>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</si>
  <si>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</si>
  <si>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</si>
  <si>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</si>
  <si>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</si>
  <si>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</si>
  <si>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</si>
  <si>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</si>
  <si>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</si>
  <si>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</si>
  <si>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</si>
  <si>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</si>
  <si>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</si>
  <si>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</si>
  <si>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</si>
  <si>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</si>
  <si>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</si>
  <si>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</si>
  <si>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</si>
  <si>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</si>
  <si>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</si>
  <si>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</si>
  <si>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</si>
  <si>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</si>
  <si>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</si>
  <si>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</si>
  <si>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</si>
  <si>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</si>
  <si>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</si>
  <si>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</si>
  <si>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</si>
  <si>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</si>
  <si>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</si>
  <si>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</si>
  <si>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</si>
  <si>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</si>
  <si>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</si>
  <si>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</si>
  <si>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</si>
  <si>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</si>
  <si>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</si>
  <si>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</si>
  <si>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</si>
  <si>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</si>
  <si>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</si>
  <si>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</si>
  <si>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</si>
  <si>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</si>
  <si>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</si>
  <si>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</si>
  <si>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</si>
  <si>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</si>
  <si>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</si>
  <si>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</si>
  <si>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</si>
  <si>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</si>
  <si>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</si>
  <si>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</si>
  <si>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</si>
  <si>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</si>
  <si>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</si>
  <si>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</si>
  <si>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</si>
  <si>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</si>
  <si>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</si>
  <si>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</si>
  <si>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大山崎町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</si>
  <si>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</si>
  <si>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</si>
  <si>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</si>
  <si>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</si>
  <si>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</si>
  <si>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</si>
  <si>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</si>
  <si>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</si>
  <si>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</si>
  <si>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</si>
  <si>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</si>
  <si>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</si>
  <si>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</si>
  <si>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</si>
  <si>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</si>
  <si>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</si>
  <si>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５年度においては、経常収支比率は100%を上回っており、費用を収益でまかなえている。一方、経費回収率は100%を下回っており、類似団体と比べても低い。これは、下水道使用料で汚水にかかる費用を賄えず、一般会計からの繰出で賄っているためである。
　流動比率については、類似団体の平均は超えているが、流動比率が100%を下回っているため、資金繰りに注意が必要である。
　企業債残高対事業規模比率については、比率が類似団体の平均値を大幅に上回っているため、注意が必要である。
　経営の効率性を示す、汚水処理原価・施設利用率・水洗化率については、汚水処理原価は類似団体と比べても効率性が高いといえる。
　施設利用率は、本町は最終処理場を持たないため該当の数値を持たない。
　水洗化率は、本町は100%に近く類似団体の平均を超えている。
　汚水処理原価が低く、経費回収率が低いため、使用料単価改定の検討などが必要となる。</t>
    <rPh sb="48" eb="50">
      <t>ケイヒ</t>
    </rPh>
    <rPh sb="66" eb="68">
      <t>ルイジ</t>
    </rPh>
    <rPh sb="68" eb="70">
      <t>ダンタイ</t>
    </rPh>
    <rPh sb="71" eb="72">
      <t>クラ</t>
    </rPh>
    <rPh sb="75" eb="76">
      <t>ヒク</t>
    </rPh>
    <rPh sb="82" eb="88">
      <t>ゲスイドウシヨウリョウ</t>
    </rPh>
    <rPh sb="89" eb="91">
      <t>オスイ</t>
    </rPh>
    <rPh sb="95" eb="97">
      <t>ヒヨウ</t>
    </rPh>
    <rPh sb="98" eb="99">
      <t>マカナ</t>
    </rPh>
    <rPh sb="102" eb="106">
      <t>イッパンカイケイ</t>
    </rPh>
    <rPh sb="109" eb="111">
      <t>クリダ</t>
    </rPh>
    <rPh sb="112" eb="113">
      <t>マカナ</t>
    </rPh>
    <rPh sb="135" eb="137">
      <t>ルイジ</t>
    </rPh>
    <rPh sb="137" eb="139">
      <t>ダンタイ</t>
    </rPh>
    <rPh sb="140" eb="142">
      <t>ヘイキン</t>
    </rPh>
    <rPh sb="143" eb="144">
      <t>コ</t>
    </rPh>
    <rPh sb="150" eb="152">
      <t>リュウドウ</t>
    </rPh>
    <rPh sb="152" eb="154">
      <t>ヒリツ</t>
    </rPh>
    <rPh sb="160" eb="162">
      <t>シタマワ</t>
    </rPh>
    <rPh sb="169" eb="171">
      <t>シキン</t>
    </rPh>
    <rPh sb="171" eb="172">
      <t>グ</t>
    </rPh>
    <rPh sb="191" eb="195">
      <t>ジギョウキボ</t>
    </rPh>
    <rPh sb="215" eb="217">
      <t>オオハバ</t>
    </rPh>
    <rPh sb="218" eb="220">
      <t>ウワマワ</t>
    </rPh>
    <rPh sb="248" eb="250">
      <t>オスイ</t>
    </rPh>
    <rPh sb="250" eb="252">
      <t>ショリ</t>
    </rPh>
    <rPh sb="261" eb="264">
      <t>スイセンカ</t>
    </rPh>
    <rPh sb="271" eb="275">
      <t>オスイショリ</t>
    </rPh>
    <rPh sb="275" eb="277">
      <t>ゲンカ</t>
    </rPh>
    <rPh sb="300" eb="302">
      <t>シセツ</t>
    </rPh>
    <rPh sb="302" eb="304">
      <t>リヨウ</t>
    </rPh>
    <rPh sb="304" eb="305">
      <t>リツ</t>
    </rPh>
    <rPh sb="307" eb="309">
      <t>ホンチョウ</t>
    </rPh>
    <rPh sb="310" eb="312">
      <t>サイシュウ</t>
    </rPh>
    <rPh sb="312" eb="315">
      <t>ショリジョウ</t>
    </rPh>
    <rPh sb="316" eb="317">
      <t>モ</t>
    </rPh>
    <rPh sb="322" eb="324">
      <t>ガイトウ</t>
    </rPh>
    <rPh sb="325" eb="327">
      <t>スウチ</t>
    </rPh>
    <rPh sb="328" eb="329">
      <t>モ</t>
    </rPh>
    <rPh sb="341" eb="343">
      <t>ホンチョウ</t>
    </rPh>
    <rPh sb="349" eb="350">
      <t>チカ</t>
    </rPh>
    <rPh sb="351" eb="353">
      <t>ルイジ</t>
    </rPh>
    <rPh sb="353" eb="355">
      <t>ダンタイ</t>
    </rPh>
    <rPh sb="356" eb="358">
      <t>ヘイキン</t>
    </rPh>
    <rPh sb="359" eb="360">
      <t>コ</t>
    </rPh>
    <rPh sb="367" eb="373">
      <t>オスイショリゲンカ</t>
    </rPh>
    <rPh sb="374" eb="375">
      <t>ヒク</t>
    </rPh>
    <rPh sb="377" eb="382">
      <t>ケイヒカイシュウリツ</t>
    </rPh>
    <rPh sb="383" eb="384">
      <t>ヒク</t>
    </rPh>
    <rPh sb="388" eb="391">
      <t>シヨウリョウ</t>
    </rPh>
    <rPh sb="391" eb="393">
      <t>タンカ</t>
    </rPh>
    <rPh sb="393" eb="395">
      <t>カイテイ</t>
    </rPh>
    <rPh sb="396" eb="398">
      <t>ケントウ</t>
    </rPh>
    <rPh sb="401" eb="403">
      <t>ヒツヨウ</t>
    </rPh>
    <phoneticPr fontId="4"/>
  </si>
  <si>
    <t>　本町の下水道は、昭和５０年以降に集中的な整備を行ったため、今後１０年で耐用年数を超える管渠等が大幅に増加することとなる。
　有形固定資産減価償却率・管渠老朽化率ともに類似団体の平均より高く、老朽化が進んでいると考えられる。
　令和６年度以降は引き続き、老朽化の状況の向上に向けて、事業を実施する予定である。
　また、ストックマネジメント計画に基づき、計画的に更新・統合を行い、老朽化の改善を進める。</t>
    <rPh sb="1" eb="3">
      <t>ホンチョウ</t>
    </rPh>
    <rPh sb="4" eb="7">
      <t>ゲスイドウ</t>
    </rPh>
    <rPh sb="9" eb="11">
      <t>ショウワ</t>
    </rPh>
    <rPh sb="13" eb="14">
      <t>ネン</t>
    </rPh>
    <rPh sb="14" eb="16">
      <t>イコウ</t>
    </rPh>
    <rPh sb="17" eb="20">
      <t>シュウチュウテキ</t>
    </rPh>
    <rPh sb="21" eb="23">
      <t>セイビ</t>
    </rPh>
    <rPh sb="24" eb="25">
      <t>オコナ</t>
    </rPh>
    <rPh sb="30" eb="32">
      <t>コンゴ</t>
    </rPh>
    <rPh sb="34" eb="35">
      <t>ネン</t>
    </rPh>
    <rPh sb="36" eb="38">
      <t>タイヨウ</t>
    </rPh>
    <rPh sb="38" eb="40">
      <t>ネンスウ</t>
    </rPh>
    <rPh sb="41" eb="42">
      <t>コ</t>
    </rPh>
    <rPh sb="44" eb="46">
      <t>カンキョ</t>
    </rPh>
    <rPh sb="46" eb="47">
      <t>トウ</t>
    </rPh>
    <rPh sb="48" eb="50">
      <t>オオハバ</t>
    </rPh>
    <rPh sb="51" eb="53">
      <t>ゾウカ</t>
    </rPh>
    <rPh sb="63" eb="69">
      <t>ユウケイコテイシサン</t>
    </rPh>
    <rPh sb="69" eb="73">
      <t>ゲンカショウキャク</t>
    </rPh>
    <rPh sb="73" eb="74">
      <t>リツ</t>
    </rPh>
    <rPh sb="127" eb="130">
      <t>ロウキュウカ</t>
    </rPh>
    <rPh sb="131" eb="133">
      <t>ジョウキョウ</t>
    </rPh>
    <rPh sb="134" eb="136">
      <t>コウジョウ</t>
    </rPh>
    <phoneticPr fontId="4"/>
  </si>
  <si>
    <t>　経営の健全性・効率性に係る部分については、事業を取り巻く環境として、下水の排水量の減少に伴い下水道使用料が減少しており、下水道にかかる費用を賄えていないため、一般会計からの繰出で賄っているなど、経営の状況は厳しい状態である。
　また、老朽化の対策についても厳しい経営状況であることから十分な更新投資を行えていない状態である。
　以上から、「ストックマネジメント」及び「経営戦略」等の実施により、更新投資のダウンサイジング・平準化及び収益の見直しを図る。</t>
    <rPh sb="35" eb="37">
      <t>ゲスイ</t>
    </rPh>
    <rPh sb="38" eb="41">
      <t>ハイスイリョウ</t>
    </rPh>
    <rPh sb="42" eb="44">
      <t>ゲンショウ</t>
    </rPh>
    <rPh sb="45" eb="46">
      <t>トモナ</t>
    </rPh>
    <rPh sb="47" eb="53">
      <t>ゲスイドウシヨウリョウ</t>
    </rPh>
    <rPh sb="54" eb="56">
      <t>ゲンショウ</t>
    </rPh>
    <rPh sb="61" eb="64">
      <t>ゲスイドウ</t>
    </rPh>
    <rPh sb="68" eb="70">
      <t>ヒヨウ</t>
    </rPh>
    <rPh sb="71" eb="72">
      <t>マカナ</t>
    </rPh>
    <rPh sb="80" eb="89">
      <t>イッパンカイケイカラノクリダ</t>
    </rPh>
    <rPh sb="90" eb="91">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</si>
</sst>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76-48AA-B247-F2A7DF7AE9D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4276-48AA-B247-F2A7DF7AE9D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96-4886-8595-D3D57DA148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59.45</c:v>
                </c:pt>
              </c:numCache>
            </c:numRef>
          </c:val>
          <c:smooth val="0"/>
          <c:extLst>
            <c:ext xmlns:c16="http://schemas.microsoft.com/office/drawing/2014/chart" uri="{C3380CC4-5D6E-409C-BE32-E72D297353CC}">
              <c16:uniqueId val="{00000001-6A96-4886-8595-D3D57DA148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99.55</c:v>
                </c:pt>
              </c:numCache>
            </c:numRef>
          </c:val>
          <c:extLst>
            <c:ext xmlns:c16="http://schemas.microsoft.com/office/drawing/2014/chart" uri="{C3380CC4-5D6E-409C-BE32-E72D297353CC}">
              <c16:uniqueId val="{00000000-CCAB-4FED-A3B5-163BEB670D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91.93</c:v>
                </c:pt>
              </c:numCache>
            </c:numRef>
          </c:val>
          <c:smooth val="0"/>
          <c:extLst>
            <c:ext xmlns:c16="http://schemas.microsoft.com/office/drawing/2014/chart" uri="{C3380CC4-5D6E-409C-BE32-E72D297353CC}">
              <c16:uniqueId val="{00000001-CCAB-4FED-A3B5-163BEB670D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107.45</c:v>
                </c:pt>
              </c:numCache>
            </c:numRef>
          </c:val>
          <c:extLst>
            <c:ext xmlns:c16="http://schemas.microsoft.com/office/drawing/2014/chart" uri="{C3380CC4-5D6E-409C-BE32-E72D297353CC}">
              <c16:uniqueId val="{00000000-9E39-4FBC-820A-CDFCBA89DB2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104.17</c:v>
                </c:pt>
              </c:numCache>
            </c:numRef>
          </c:val>
          <c:smooth val="0"/>
          <c:extLst>
            <c:ext xmlns:c16="http://schemas.microsoft.com/office/drawing/2014/chart" uri="{C3380CC4-5D6E-409C-BE32-E72D297353CC}">
              <c16:uniqueId val="{00000001-9E39-4FBC-820A-CDFCBA89DB2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53.61</c:v>
                </c:pt>
              </c:numCache>
            </c:numRef>
          </c:val>
          <c:extLst>
            <c:ext xmlns:c16="http://schemas.microsoft.com/office/drawing/2014/chart" uri="{C3380CC4-5D6E-409C-BE32-E72D297353CC}">
              <c16:uniqueId val="{00000000-ADC8-42C5-BCC2-6464022D16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25.32</c:v>
                </c:pt>
              </c:numCache>
            </c:numRef>
          </c:val>
          <c:smooth val="0"/>
          <c:extLst>
            <c:ext xmlns:c16="http://schemas.microsoft.com/office/drawing/2014/chart" uri="{C3380CC4-5D6E-409C-BE32-E72D297353CC}">
              <c16:uniqueId val="{00000001-ADC8-42C5-BCC2-6464022D16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1.94</c:v>
                </c:pt>
              </c:numCache>
            </c:numRef>
          </c:val>
          <c:extLst>
            <c:ext xmlns:c16="http://schemas.microsoft.com/office/drawing/2014/chart" uri="{C3380CC4-5D6E-409C-BE32-E72D297353CC}">
              <c16:uniqueId val="{00000000-2B9F-4BAF-AC61-4EB2EFC530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0.91</c:v>
                </c:pt>
              </c:numCache>
            </c:numRef>
          </c:val>
          <c:smooth val="0"/>
          <c:extLst>
            <c:ext xmlns:c16="http://schemas.microsoft.com/office/drawing/2014/chart" uri="{C3380CC4-5D6E-409C-BE32-E72D297353CC}">
              <c16:uniqueId val="{00000001-2B9F-4BAF-AC61-4EB2EFC530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D5-40C9-9C6F-EE5FB40D9A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20.04</c:v>
                </c:pt>
              </c:numCache>
            </c:numRef>
          </c:val>
          <c:smooth val="0"/>
          <c:extLst>
            <c:ext xmlns:c16="http://schemas.microsoft.com/office/drawing/2014/chart" uri="{C3380CC4-5D6E-409C-BE32-E72D297353CC}">
              <c16:uniqueId val="{00000001-CBD5-40C9-9C6F-EE5FB40D9A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97.44</c:v>
                </c:pt>
              </c:numCache>
            </c:numRef>
          </c:val>
          <c:extLst>
            <c:ext xmlns:c16="http://schemas.microsoft.com/office/drawing/2014/chart" uri="{C3380CC4-5D6E-409C-BE32-E72D297353CC}">
              <c16:uniqueId val="{00000000-AB61-43A3-BF36-0FE403F98E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69.150000000000006</c:v>
                </c:pt>
              </c:numCache>
            </c:numRef>
          </c:val>
          <c:smooth val="0"/>
          <c:extLst>
            <c:ext xmlns:c16="http://schemas.microsoft.com/office/drawing/2014/chart" uri="{C3380CC4-5D6E-409C-BE32-E72D297353CC}">
              <c16:uniqueId val="{00000001-AB61-43A3-BF36-0FE403F98E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1250.3800000000001</c:v>
                </c:pt>
              </c:numCache>
            </c:numRef>
          </c:val>
          <c:extLst>
            <c:ext xmlns:c16="http://schemas.microsoft.com/office/drawing/2014/chart" uri="{C3380CC4-5D6E-409C-BE32-E72D297353CC}">
              <c16:uniqueId val="{00000000-D5E2-4569-B0A7-A52E3E77D8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793.41</c:v>
                </c:pt>
              </c:numCache>
            </c:numRef>
          </c:val>
          <c:smooth val="0"/>
          <c:extLst>
            <c:ext xmlns:c16="http://schemas.microsoft.com/office/drawing/2014/chart" uri="{C3380CC4-5D6E-409C-BE32-E72D297353CC}">
              <c16:uniqueId val="{00000001-D5E2-4569-B0A7-A52E3E77D8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75.77</c:v>
                </c:pt>
              </c:numCache>
            </c:numRef>
          </c:val>
          <c:extLst>
            <c:ext xmlns:c16="http://schemas.microsoft.com/office/drawing/2014/chart" uri="{C3380CC4-5D6E-409C-BE32-E72D297353CC}">
              <c16:uniqueId val="{00000000-9ED1-4910-A3EA-A952690960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84.86</c:v>
                </c:pt>
              </c:numCache>
            </c:numRef>
          </c:val>
          <c:smooth val="0"/>
          <c:extLst>
            <c:ext xmlns:c16="http://schemas.microsoft.com/office/drawing/2014/chart" uri="{C3380CC4-5D6E-409C-BE32-E72D297353CC}">
              <c16:uniqueId val="{00000001-9ED1-4910-A3EA-A952690960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125.16</c:v>
                </c:pt>
              </c:numCache>
            </c:numRef>
          </c:val>
          <c:extLst>
            <c:ext xmlns:c16="http://schemas.microsoft.com/office/drawing/2014/chart" uri="{C3380CC4-5D6E-409C-BE32-E72D297353CC}">
              <c16:uniqueId val="{00000000-928D-4269-B52E-C3D2FB5513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147.69</c:v>
                </c:pt>
              </c:numCache>
            </c:numRef>
          </c:val>
          <c:smooth val="0"/>
          <c:extLst>
            <c:ext xmlns:c16="http://schemas.microsoft.com/office/drawing/2014/chart" uri="{C3380CC4-5D6E-409C-BE32-E72D297353CC}">
              <c16:uniqueId val="{00000001-928D-4269-B52E-C3D2FB5513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0" zoomScaleNormal="100" workbookViewId="0">
      <selection activeCell="AF17" sqref="AF1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京都府　大山崎町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Cb1</v>
      </c>
      <c r="X8" s="65"/>
      <c r="Y8" s="65"/>
      <c r="Z8" s="65"/>
      <c r="AA8" s="65"/>
      <c r="AB8" s="65"/>
      <c r="AC8" s="65"/>
      <c r="AD8" s="66" t="str">
        <f>データ!$M$6</f>
        <v>非設置</v>
      </c>
      <c r="AE8" s="66"/>
      <c r="AF8" s="66"/>
      <c r="AG8" s="66"/>
      <c r="AH8" s="66"/>
      <c r="AI8" s="66"/>
      <c r="AJ8" s="66"/>
      <c r="AK8" s="3"/>
      <c r="AL8" s="54">
        <f>データ!S6</f>
        <v>16651</v>
      </c>
      <c r="AM8" s="54"/>
      <c r="AN8" s="54"/>
      <c r="AO8" s="54"/>
      <c r="AP8" s="54"/>
      <c r="AQ8" s="54"/>
      <c r="AR8" s="54"/>
      <c r="AS8" s="54"/>
      <c r="AT8" s="53">
        <f>データ!T6</f>
        <v>5.97</v>
      </c>
      <c r="AU8" s="53"/>
      <c r="AV8" s="53"/>
      <c r="AW8" s="53"/>
      <c r="AX8" s="53"/>
      <c r="AY8" s="53"/>
      <c r="AZ8" s="53"/>
      <c r="BA8" s="53"/>
      <c r="BB8" s="53">
        <f>データ!U6</f>
        <v>2789.11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63.14</v>
      </c>
      <c r="J10" s="53"/>
      <c r="K10" s="53"/>
      <c r="L10" s="53"/>
      <c r="M10" s="53"/>
      <c r="N10" s="53"/>
      <c r="O10" s="53"/>
      <c r="P10" s="53">
        <f>データ!P6</f>
        <v>99.93</v>
      </c>
      <c r="Q10" s="53"/>
      <c r="R10" s="53"/>
      <c r="S10" s="53"/>
      <c r="T10" s="53"/>
      <c r="U10" s="53"/>
      <c r="V10" s="53"/>
      <c r="W10" s="53">
        <f>データ!Q6</f>
        <v>86.3</v>
      </c>
      <c r="X10" s="53"/>
      <c r="Y10" s="53"/>
      <c r="Z10" s="53"/>
      <c r="AA10" s="53"/>
      <c r="AB10" s="53"/>
      <c r="AC10" s="53"/>
      <c r="AD10" s="54">
        <f>データ!R6</f>
        <v>1540</v>
      </c>
      <c r="AE10" s="54"/>
      <c r="AF10" s="54"/>
      <c r="AG10" s="54"/>
      <c r="AH10" s="54"/>
      <c r="AI10" s="54"/>
      <c r="AJ10" s="54"/>
      <c r="AK10" s="2"/>
      <c r="AL10" s="54">
        <f>データ!V6</f>
        <v>16583</v>
      </c>
      <c r="AM10" s="54"/>
      <c r="AN10" s="54"/>
      <c r="AO10" s="54"/>
      <c r="AP10" s="54"/>
      <c r="AQ10" s="54"/>
      <c r="AR10" s="54"/>
      <c r="AS10" s="54"/>
      <c r="AT10" s="53">
        <f>データ!W6</f>
        <v>2.88</v>
      </c>
      <c r="AU10" s="53"/>
      <c r="AV10" s="53"/>
      <c r="AW10" s="53"/>
      <c r="AX10" s="53"/>
      <c r="AY10" s="53"/>
      <c r="AZ10" s="53"/>
      <c r="BA10" s="53"/>
      <c r="BB10" s="53">
        <f>データ!X6</f>
        <v>5757.99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hWggTD4OWm99jMmDJjJX2HI995LEOag68gF4I90+QMcF5Bg3V/tkqVoZGG4sp99DpgpHOpXtZGZppntWhMvfJg==" saltValue="haYhlOhrrkPkxVALbjn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263036</v>
      </c>
      <c r="D6" s="19">
        <f t="shared" si="3"/>
        <v>46</v>
      </c>
      <c r="E6" s="19">
        <f t="shared" si="3"/>
        <v>17</v>
      </c>
      <c r="F6" s="19">
        <f t="shared" si="3"/>
        <v>1</v>
      </c>
      <c r="G6" s="19">
        <f t="shared" si="3"/>
        <v>0</v>
      </c>
      <c r="H6" s="19" t="str">
        <f t="shared" si="3"/>
        <v>京都府　大山崎町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63.14</v>
      </c>
      <c r="P6" s="20">
        <f t="shared" si="3"/>
        <v>99.93</v>
      </c>
      <c r="Q6" s="20">
        <f t="shared" si="3"/>
        <v>86.3</v>
      </c>
      <c r="R6" s="20">
        <f t="shared" si="3"/>
        <v>1540</v>
      </c>
      <c r="S6" s="20">
        <f t="shared" si="3"/>
        <v>16651</v>
      </c>
      <c r="T6" s="20">
        <f t="shared" si="3"/>
        <v>5.97</v>
      </c>
      <c r="U6" s="20">
        <f t="shared" si="3"/>
        <v>2789.11</v>
      </c>
      <c r="V6" s="20">
        <f t="shared" si="3"/>
        <v>16583</v>
      </c>
      <c r="W6" s="20">
        <f t="shared" si="3"/>
        <v>2.88</v>
      </c>
      <c r="X6" s="20">
        <f t="shared" si="3"/>
        <v>5757.99</v>
      </c>
      <c r="Y6" s="21" t="str">
        <f>IF(Y7="",NA(),Y7)</f>
        <v>-</v>
      </c>
      <c r="Z6" s="21" t="str">
        <f t="shared" ref="Z6:AH6" si="4">IF(Z7="",NA(),Z7)</f>
        <v>-</v>
      </c>
      <c r="AA6" s="21" t="str">
        <f t="shared" si="4"/>
        <v>-</v>
      </c>
      <c r="AB6" s="21" t="str">
        <f t="shared" si="4"/>
        <v>-</v>
      </c>
      <c r="AC6" s="21">
        <f t="shared" si="4"/>
        <v>107.45</v>
      </c>
      <c r="AD6" s="21" t="str">
        <f t="shared" si="4"/>
        <v>-</v>
      </c>
      <c r="AE6" s="21" t="str">
        <f t="shared" si="4"/>
        <v>-</v>
      </c>
      <c r="AF6" s="21" t="str">
        <f t="shared" si="4"/>
        <v>-</v>
      </c>
      <c r="AG6" s="21" t="str">
        <f t="shared" si="4"/>
        <v>-</v>
      </c>
      <c r="AH6" s="21">
        <f t="shared" si="4"/>
        <v>104.17</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20.04</v>
      </c>
      <c r="AT6" s="20" t="str">
        <f>IF(AT7="","",IF(AT7="-","【-】","【"&amp;SUBSTITUTE(TEXT(AT7,"#,##0.00"),"-","△")&amp;"】"))</f>
        <v>【3.03】</v>
      </c>
      <c r="AU6" s="21" t="str">
        <f>IF(AU7="",NA(),AU7)</f>
        <v>-</v>
      </c>
      <c r="AV6" s="21" t="str">
        <f t="shared" ref="AV6:BD6" si="6">IF(AV7="",NA(),AV7)</f>
        <v>-</v>
      </c>
      <c r="AW6" s="21" t="str">
        <f t="shared" si="6"/>
        <v>-</v>
      </c>
      <c r="AX6" s="21" t="str">
        <f t="shared" si="6"/>
        <v>-</v>
      </c>
      <c r="AY6" s="21">
        <f t="shared" si="6"/>
        <v>97.44</v>
      </c>
      <c r="AZ6" s="21" t="str">
        <f t="shared" si="6"/>
        <v>-</v>
      </c>
      <c r="BA6" s="21" t="str">
        <f t="shared" si="6"/>
        <v>-</v>
      </c>
      <c r="BB6" s="21" t="str">
        <f t="shared" si="6"/>
        <v>-</v>
      </c>
      <c r="BC6" s="21" t="str">
        <f t="shared" si="6"/>
        <v>-</v>
      </c>
      <c r="BD6" s="21">
        <f t="shared" si="6"/>
        <v>69.150000000000006</v>
      </c>
      <c r="BE6" s="20" t="str">
        <f>IF(BE7="","",IF(BE7="-","【-】","【"&amp;SUBSTITUTE(TEXT(BE7,"#,##0.00"),"-","△")&amp;"】"))</f>
        <v>【78.43】</v>
      </c>
      <c r="BF6" s="21" t="str">
        <f>IF(BF7="",NA(),BF7)</f>
        <v>-</v>
      </c>
      <c r="BG6" s="21" t="str">
        <f t="shared" ref="BG6:BO6" si="7">IF(BG7="",NA(),BG7)</f>
        <v>-</v>
      </c>
      <c r="BH6" s="21" t="str">
        <f t="shared" si="7"/>
        <v>-</v>
      </c>
      <c r="BI6" s="21" t="str">
        <f t="shared" si="7"/>
        <v>-</v>
      </c>
      <c r="BJ6" s="21">
        <f t="shared" si="7"/>
        <v>1250.3800000000001</v>
      </c>
      <c r="BK6" s="21" t="str">
        <f t="shared" si="7"/>
        <v>-</v>
      </c>
      <c r="BL6" s="21" t="str">
        <f t="shared" si="7"/>
        <v>-</v>
      </c>
      <c r="BM6" s="21" t="str">
        <f t="shared" si="7"/>
        <v>-</v>
      </c>
      <c r="BN6" s="21" t="str">
        <f t="shared" si="7"/>
        <v>-</v>
      </c>
      <c r="BO6" s="21">
        <f t="shared" si="7"/>
        <v>793.41</v>
      </c>
      <c r="BP6" s="20" t="str">
        <f>IF(BP7="","",IF(BP7="-","【-】","【"&amp;SUBSTITUTE(TEXT(BP7,"#,##0.00"),"-","△")&amp;"】"))</f>
        <v>【630.82】</v>
      </c>
      <c r="BQ6" s="21" t="str">
        <f>IF(BQ7="",NA(),BQ7)</f>
        <v>-</v>
      </c>
      <c r="BR6" s="21" t="str">
        <f t="shared" ref="BR6:BZ6" si="8">IF(BR7="",NA(),BR7)</f>
        <v>-</v>
      </c>
      <c r="BS6" s="21" t="str">
        <f t="shared" si="8"/>
        <v>-</v>
      </c>
      <c r="BT6" s="21" t="str">
        <f t="shared" si="8"/>
        <v>-</v>
      </c>
      <c r="BU6" s="21">
        <f t="shared" si="8"/>
        <v>75.77</v>
      </c>
      <c r="BV6" s="21" t="str">
        <f t="shared" si="8"/>
        <v>-</v>
      </c>
      <c r="BW6" s="21" t="str">
        <f t="shared" si="8"/>
        <v>-</v>
      </c>
      <c r="BX6" s="21" t="str">
        <f t="shared" si="8"/>
        <v>-</v>
      </c>
      <c r="BY6" s="21" t="str">
        <f t="shared" si="8"/>
        <v>-</v>
      </c>
      <c r="BZ6" s="21">
        <f t="shared" si="8"/>
        <v>84.86</v>
      </c>
      <c r="CA6" s="20" t="str">
        <f>IF(CA7="","",IF(CA7="-","【-】","【"&amp;SUBSTITUTE(TEXT(CA7,"#,##0.00"),"-","△")&amp;"】"))</f>
        <v>【97.81】</v>
      </c>
      <c r="CB6" s="21" t="str">
        <f>IF(CB7="",NA(),CB7)</f>
        <v>-</v>
      </c>
      <c r="CC6" s="21" t="str">
        <f t="shared" ref="CC6:CK6" si="9">IF(CC7="",NA(),CC7)</f>
        <v>-</v>
      </c>
      <c r="CD6" s="21" t="str">
        <f t="shared" si="9"/>
        <v>-</v>
      </c>
      <c r="CE6" s="21" t="str">
        <f t="shared" si="9"/>
        <v>-</v>
      </c>
      <c r="CF6" s="21">
        <f t="shared" si="9"/>
        <v>125.16</v>
      </c>
      <c r="CG6" s="21" t="str">
        <f t="shared" si="9"/>
        <v>-</v>
      </c>
      <c r="CH6" s="21" t="str">
        <f t="shared" si="9"/>
        <v>-</v>
      </c>
      <c r="CI6" s="21" t="str">
        <f t="shared" si="9"/>
        <v>-</v>
      </c>
      <c r="CJ6" s="21" t="str">
        <f t="shared" si="9"/>
        <v>-</v>
      </c>
      <c r="CK6" s="21">
        <f t="shared" si="9"/>
        <v>147.69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59.45</v>
      </c>
      <c r="CW6" s="20" t="str">
        <f>IF(CW7="","",IF(CW7="-","【-】","【"&amp;SUBSTITUTE(TEXT(CW7,"#,##0.00"),"-","△")&amp;"】"))</f>
        <v>【58.94】</v>
      </c>
      <c r="CX6" s="21" t="str">
        <f>IF(CX7="",NA(),CX7)</f>
        <v>-</v>
      </c>
      <c r="CY6" s="21" t="str">
        <f t="shared" ref="CY6:DG6" si="11">IF(CY7="",NA(),CY7)</f>
        <v>-</v>
      </c>
      <c r="CZ6" s="21" t="str">
        <f t="shared" si="11"/>
        <v>-</v>
      </c>
      <c r="DA6" s="21" t="str">
        <f t="shared" si="11"/>
        <v>-</v>
      </c>
      <c r="DB6" s="21">
        <f t="shared" si="11"/>
        <v>99.55</v>
      </c>
      <c r="DC6" s="21" t="str">
        <f t="shared" si="11"/>
        <v>-</v>
      </c>
      <c r="DD6" s="21" t="str">
        <f t="shared" si="11"/>
        <v>-</v>
      </c>
      <c r="DE6" s="21" t="str">
        <f t="shared" si="11"/>
        <v>-</v>
      </c>
      <c r="DF6" s="21" t="str">
        <f t="shared" si="11"/>
        <v>-</v>
      </c>
      <c r="DG6" s="21">
        <f t="shared" si="11"/>
        <v>91.93</v>
      </c>
      <c r="DH6" s="20" t="str">
        <f>IF(DH7="","",IF(DH7="-","【-】","【"&amp;SUBSTITUTE(TEXT(DH7,"#,##0.00"),"-","△")&amp;"】"))</f>
        <v>【95.91】</v>
      </c>
      <c r="DI6" s="21" t="str">
        <f>IF(DI7="",NA(),DI7)</f>
        <v>-</v>
      </c>
      <c r="DJ6" s="21" t="str">
        <f t="shared" ref="DJ6:DR6" si="12">IF(DJ7="",NA(),DJ7)</f>
        <v>-</v>
      </c>
      <c r="DK6" s="21" t="str">
        <f t="shared" si="12"/>
        <v>-</v>
      </c>
      <c r="DL6" s="21" t="str">
        <f t="shared" si="12"/>
        <v>-</v>
      </c>
      <c r="DM6" s="21">
        <f t="shared" si="12"/>
        <v>53.61</v>
      </c>
      <c r="DN6" s="21" t="str">
        <f t="shared" si="12"/>
        <v>-</v>
      </c>
      <c r="DO6" s="21" t="str">
        <f t="shared" si="12"/>
        <v>-</v>
      </c>
      <c r="DP6" s="21" t="str">
        <f t="shared" si="12"/>
        <v>-</v>
      </c>
      <c r="DQ6" s="21" t="str">
        <f t="shared" si="12"/>
        <v>-</v>
      </c>
      <c r="DR6" s="21">
        <f t="shared" si="12"/>
        <v>25.32</v>
      </c>
      <c r="DS6" s="20" t="str">
        <f>IF(DS7="","",IF(DS7="-","【-】","【"&amp;SUBSTITUTE(TEXT(DS7,"#,##0.00"),"-","△")&amp;"】"))</f>
        <v>【41.09】</v>
      </c>
      <c r="DT6" s="21" t="str">
        <f>IF(DT7="",NA(),DT7)</f>
        <v>-</v>
      </c>
      <c r="DU6" s="21" t="str">
        <f t="shared" ref="DU6:EC6" si="13">IF(DU7="",NA(),DU7)</f>
        <v>-</v>
      </c>
      <c r="DV6" s="21" t="str">
        <f t="shared" si="13"/>
        <v>-</v>
      </c>
      <c r="DW6" s="21" t="str">
        <f t="shared" si="13"/>
        <v>-</v>
      </c>
      <c r="DX6" s="21">
        <f t="shared" si="13"/>
        <v>1.94</v>
      </c>
      <c r="DY6" s="21" t="str">
        <f t="shared" si="13"/>
        <v>-</v>
      </c>
      <c r="DZ6" s="21" t="str">
        <f t="shared" si="13"/>
        <v>-</v>
      </c>
      <c r="EA6" s="21" t="str">
        <f t="shared" si="13"/>
        <v>-</v>
      </c>
      <c r="EB6" s="21" t="str">
        <f t="shared" si="13"/>
        <v>-</v>
      </c>
      <c r="EC6" s="21">
        <f t="shared" si="13"/>
        <v>0.91</v>
      </c>
      <c r="ED6" s="20" t="str">
        <f>IF(ED7="","",IF(ED7="-","【-】","【"&amp;SUBSTITUTE(TEXT(ED7,"#,##0.00"),"-","△")&amp;"】"))</f>
        <v>【8.68】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0.18</v>
      </c>
      <c r="EO6" s="20" t="str">
        <f>IF(EO7="","",IF(EO7="-","【-】","【"&amp;SUBSTITUTE(TEXT(EO7,"#,##0.00"),"-","△")&amp;"】"))</f>
        <v>【0.22】</v>
      </c>
    </row>
    <row r="7" spans="1:148" s="22" customFormat="1" x14ac:dyDescent="0.15">
      <c r="A7" s="14"/>
      <c r="B7" s="23">
        <v>2023</v>
      </c>
      <c r="C7" s="23">
        <v>263036</v>
      </c>
      <c r="D7" s="23">
        <v>46</v>
      </c>
      <c r="E7" s="23">
        <v>17</v>
      </c>
      <c r="F7" s="23">
        <v>1</v>
      </c>
      <c r="G7" s="23">
        <v>0</v>
      </c>
      <c r="H7" s="23" t="s">
        <v>96</v>
      </c>
      <c r="I7" s="23" t="s">
        <v>97</v>
      </c>
      <c r="J7" s="23" t="s">
        <v>98</v>
      </c>
      <c r="K7" s="23" t="s">
        <v>99</v>
      </c>
      <c r="L7" s="23" t="s">
        <v>100</v>
      </c>
      <c r="M7" s="23" t="s">
        <v>101</v>
      </c>
      <c r="N7" s="24" t="s">
        <v>102</v>
      </c>
      <c r="O7" s="24">
        <v>63.14</v>
      </c>
      <c r="P7" s="24">
        <v>99.93</v>
      </c>
      <c r="Q7" s="24">
        <v>86.3</v>
      </c>
      <c r="R7" s="24">
        <v>1540</v>
      </c>
      <c r="S7" s="24">
        <v>16651</v>
      </c>
      <c r="T7" s="24">
        <v>5.97</v>
      </c>
      <c r="U7" s="24">
        <v>2789.11</v>
      </c>
      <c r="V7" s="24">
        <v>16583</v>
      </c>
      <c r="W7" s="24">
        <v>2.88</v>
      </c>
      <c r="X7" s="24">
        <v>5757.99</v>
      </c>
      <c r="Y7" s="24" t="s">
        <v>102</v>
      </c>
      <c r="Z7" s="24" t="s">
        <v>102</v>
      </c>
      <c r="AA7" s="24" t="s">
        <v>102</v>
      </c>
      <c r="AB7" s="24" t="s">
        <v>102</v>
      </c>
      <c r="AC7" s="24">
        <v>107.45</v>
      </c>
      <c r="AD7" s="24" t="s">
        <v>102</v>
      </c>
      <c r="AE7" s="24" t="s">
        <v>102</v>
      </c>
      <c r="AF7" s="24" t="s">
        <v>102</v>
      </c>
      <c r="AG7" s="24" t="s">
        <v>102</v>
      </c>
      <c r="AH7" s="24">
        <v>104.17</v>
      </c>
      <c r="AI7" s="24">
        <v>105.91</v>
      </c>
      <c r="AJ7" s="24" t="s">
        <v>102</v>
      </c>
      <c r="AK7" s="24" t="s">
        <v>102</v>
      </c>
      <c r="AL7" s="24" t="s">
        <v>102</v>
      </c>
      <c r="AM7" s="24" t="s">
        <v>102</v>
      </c>
      <c r="AN7" s="24">
        <v>0</v>
      </c>
      <c r="AO7" s="24" t="s">
        <v>102</v>
      </c>
      <c r="AP7" s="24" t="s">
        <v>102</v>
      </c>
      <c r="AQ7" s="24" t="s">
        <v>102</v>
      </c>
      <c r="AR7" s="24" t="s">
        <v>102</v>
      </c>
      <c r="AS7" s="24">
        <v>20.04</v>
      </c>
      <c r="AT7" s="24">
        <v>3.03</v>
      </c>
      <c r="AU7" s="24" t="s">
        <v>102</v>
      </c>
      <c r="AV7" s="24" t="s">
        <v>102</v>
      </c>
      <c r="AW7" s="24" t="s">
        <v>102</v>
      </c>
      <c r="AX7" s="24" t="s">
        <v>102</v>
      </c>
      <c r="AY7" s="24">
        <v>97.44</v>
      </c>
      <c r="AZ7" s="24" t="s">
        <v>102</v>
      </c>
      <c r="BA7" s="24" t="s">
        <v>102</v>
      </c>
      <c r="BB7" s="24" t="s">
        <v>102</v>
      </c>
      <c r="BC7" s="24" t="s">
        <v>102</v>
      </c>
      <c r="BD7" s="24">
        <v>69.150000000000006</v>
      </c>
      <c r="BE7" s="24">
        <v>78.430000000000007</v>
      </c>
      <c r="BF7" s="24" t="s">
        <v>102</v>
      </c>
      <c r="BG7" s="24" t="s">
        <v>102</v>
      </c>
      <c r="BH7" s="24" t="s">
        <v>102</v>
      </c>
      <c r="BI7" s="24" t="s">
        <v>102</v>
      </c>
      <c r="BJ7" s="24">
        <v>1250.3800000000001</v>
      </c>
      <c r="BK7" s="24" t="s">
        <v>102</v>
      </c>
      <c r="BL7" s="24" t="s">
        <v>102</v>
      </c>
      <c r="BM7" s="24" t="s">
        <v>102</v>
      </c>
      <c r="BN7" s="24" t="s">
        <v>102</v>
      </c>
      <c r="BO7" s="24">
        <v>793.41</v>
      </c>
      <c r="BP7" s="24">
        <v>630.82000000000005</v>
      </c>
      <c r="BQ7" s="24" t="s">
        <v>102</v>
      </c>
      <c r="BR7" s="24" t="s">
        <v>102</v>
      </c>
      <c r="BS7" s="24" t="s">
        <v>102</v>
      </c>
      <c r="BT7" s="24" t="s">
        <v>102</v>
      </c>
      <c r="BU7" s="24">
        <v>75.77</v>
      </c>
      <c r="BV7" s="24" t="s">
        <v>102</v>
      </c>
      <c r="BW7" s="24" t="s">
        <v>102</v>
      </c>
      <c r="BX7" s="24" t="s">
        <v>102</v>
      </c>
      <c r="BY7" s="24" t="s">
        <v>102</v>
      </c>
      <c r="BZ7" s="24">
        <v>84.86</v>
      </c>
      <c r="CA7" s="24">
        <v>97.81</v>
      </c>
      <c r="CB7" s="24" t="s">
        <v>102</v>
      </c>
      <c r="CC7" s="24" t="s">
        <v>102</v>
      </c>
      <c r="CD7" s="24" t="s">
        <v>102</v>
      </c>
      <c r="CE7" s="24" t="s">
        <v>102</v>
      </c>
      <c r="CF7" s="24">
        <v>125.16</v>
      </c>
      <c r="CG7" s="24" t="s">
        <v>102</v>
      </c>
      <c r="CH7" s="24" t="s">
        <v>102</v>
      </c>
      <c r="CI7" s="24" t="s">
        <v>102</v>
      </c>
      <c r="CJ7" s="24" t="s">
        <v>102</v>
      </c>
      <c r="CK7" s="24">
        <v>147.69</v>
      </c>
      <c r="CL7" s="24">
        <v>138.75</v>
      </c>
      <c r="CM7" s="24" t="s">
        <v>102</v>
      </c>
      <c r="CN7" s="24" t="s">
        <v>102</v>
      </c>
      <c r="CO7" s="24" t="s">
        <v>102</v>
      </c>
      <c r="CP7" s="24" t="s">
        <v>102</v>
      </c>
      <c r="CQ7" s="24" t="s">
        <v>102</v>
      </c>
      <c r="CR7" s="24" t="s">
        <v>102</v>
      </c>
      <c r="CS7" s="24" t="s">
        <v>102</v>
      </c>
      <c r="CT7" s="24" t="s">
        <v>102</v>
      </c>
      <c r="CU7" s="24" t="s">
        <v>102</v>
      </c>
      <c r="CV7" s="24">
        <v>59.45</v>
      </c>
      <c r="CW7" s="24">
        <v>58.94</v>
      </c>
      <c r="CX7" s="24" t="s">
        <v>102</v>
      </c>
      <c r="CY7" s="24" t="s">
        <v>102</v>
      </c>
      <c r="CZ7" s="24" t="s">
        <v>102</v>
      </c>
      <c r="DA7" s="24" t="s">
        <v>102</v>
      </c>
      <c r="DB7" s="24">
        <v>99.55</v>
      </c>
      <c r="DC7" s="24" t="s">
        <v>102</v>
      </c>
      <c r="DD7" s="24" t="s">
        <v>102</v>
      </c>
      <c r="DE7" s="24" t="s">
        <v>102</v>
      </c>
      <c r="DF7" s="24" t="s">
        <v>102</v>
      </c>
      <c r="DG7" s="24">
        <v>91.93</v>
      </c>
      <c r="DH7" s="24">
        <v>95.91</v>
      </c>
      <c r="DI7" s="24" t="s">
        <v>102</v>
      </c>
      <c r="DJ7" s="24" t="s">
        <v>102</v>
      </c>
      <c r="DK7" s="24" t="s">
        <v>102</v>
      </c>
      <c r="DL7" s="24" t="s">
        <v>102</v>
      </c>
      <c r="DM7" s="24">
        <v>53.61</v>
      </c>
      <c r="DN7" s="24" t="s">
        <v>102</v>
      </c>
      <c r="DO7" s="24" t="s">
        <v>102</v>
      </c>
      <c r="DP7" s="24" t="s">
        <v>102</v>
      </c>
      <c r="DQ7" s="24" t="s">
        <v>102</v>
      </c>
      <c r="DR7" s="24">
        <v>25.32</v>
      </c>
      <c r="DS7" s="24">
        <v>41.09</v>
      </c>
      <c r="DT7" s="24" t="s">
        <v>102</v>
      </c>
      <c r="DU7" s="24" t="s">
        <v>102</v>
      </c>
      <c r="DV7" s="24" t="s">
        <v>102</v>
      </c>
      <c r="DW7" s="24" t="s">
        <v>102</v>
      </c>
      <c r="DX7" s="24">
        <v>1.94</v>
      </c>
      <c r="DY7" s="24" t="s">
        <v>102</v>
      </c>
      <c r="DZ7" s="24" t="s">
        <v>102</v>
      </c>
      <c r="EA7" s="24" t="s">
        <v>102</v>
      </c>
      <c r="EB7" s="24" t="s">
        <v>102</v>
      </c>
      <c r="EC7" s="24">
        <v>0.91</v>
      </c>
      <c r="ED7" s="24">
        <v>8.68</v>
      </c>
      <c r="EE7" s="24" t="s">
        <v>102</v>
      </c>
      <c r="EF7" s="24" t="s">
        <v>102</v>
      </c>
      <c r="EG7" s="24" t="s">
        <v>102</v>
      </c>
      <c r="EH7" s="24" t="s">
        <v>102</v>
      </c>
      <c r="EI7" s="24">
        <v>0</v>
      </c>
      <c r="EJ7" s="24" t="s">
        <v>102</v>
      </c>
      <c r="EK7" s="24" t="s">
        <v>102</v>
      </c>
      <c r="EL7" s="24" t="s">
        <v>102</v>
      </c>
      <c r="EM7" s="24" t="s">
        <v>102</v>
      </c>
      <c r="EN7" s="24">
        <v>0.18</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2025-01-30T02:18:24Z</cp:lastPrinted>
  <dcterms:created xsi:type="dcterms:W3CDTF">2025-01-24T07:03:55Z</dcterms:created>
  <dcterms:modified xsi:type="dcterms:W3CDTF">2025-01-30T05:21:10Z</dcterms:modified>
  <cp:category/>
</cp:coreProperties>
</file>