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6L2njedElsVjVUuTMxbwE4dN1qCKkYu9wEdXqVgHhMJl6W/hm02p0jt+QrjGfGYRfWX+/155QQCB4SBblugBw==" workbookSaltValue="mAroKz0Zdrnr8MVhDZvrd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54" i="4"/>
  <c r="IZ54" i="4"/>
  <c r="BX78" i="4"/>
  <c r="BX32" i="4"/>
  <c r="MO78" i="4"/>
  <c r="MN54" i="4"/>
  <c r="MN32" i="4"/>
  <c r="IZ32" i="4"/>
  <c r="C11" i="5"/>
  <c r="D11" i="5"/>
  <c r="E11" i="5"/>
  <c r="B11" i="5"/>
  <c r="GT78" i="4" l="1"/>
  <c r="GR32" i="4"/>
  <c r="DG78" i="4"/>
  <c r="DD54" i="4"/>
  <c r="DD32" i="4"/>
  <c r="P54" i="4"/>
  <c r="P78" i="4"/>
  <c r="P32" i="4"/>
  <c r="KG78" i="4"/>
  <c r="KF54" i="4"/>
  <c r="KF32" i="4"/>
  <c r="GR54" i="4"/>
  <c r="LZ78" i="4"/>
  <c r="LY54" i="4"/>
  <c r="IM78" i="4"/>
  <c r="IK54" i="4"/>
  <c r="IK32" i="4"/>
  <c r="EW32" i="4"/>
  <c r="EZ78" i="4"/>
  <c r="EW54" i="4"/>
  <c r="LY32" i="4"/>
  <c r="BI78" i="4"/>
  <c r="BI54" i="4"/>
  <c r="BI32" i="4"/>
  <c r="AT78" i="4"/>
  <c r="LK78" i="4"/>
  <c r="LJ54" i="4"/>
  <c r="LJ32" i="4"/>
  <c r="HV54" i="4"/>
  <c r="HX78" i="4"/>
  <c r="HV32" i="4"/>
  <c r="AT54" i="4"/>
  <c r="EK78" i="4"/>
  <c r="EH54" i="4"/>
  <c r="EH32" i="4"/>
  <c r="AT32" i="4"/>
  <c r="DV78" i="4"/>
  <c r="DS54" i="4"/>
  <c r="AE78" i="4"/>
  <c r="AE54" i="4"/>
  <c r="AE32" i="4"/>
  <c r="KV78" i="4"/>
  <c r="KU32" i="4"/>
  <c r="DS32" i="4"/>
  <c r="KU54" i="4"/>
  <c r="HI78" i="4"/>
  <c r="HG54" i="4"/>
  <c r="HG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<sst xmlns="http://schemas.openxmlformats.org/spreadsheetml/2006/main" count="343" uniqueCount="184">
  <si>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</si>
  <si>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</si>
  <si>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</si>
  <si>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</si>
  <si>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</si>
  <si>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</si>
  <si>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</si>
  <si>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</si>
  <si>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</si>
  <si>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</si>
  <si>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</si>
  <si>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</si>
  <si>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</si>
  <si>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</si>
  <si>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</si>
  <si>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</si>
  <si>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</si>
  <si>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</si>
  <si>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</si>
  <si>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</si>
  <si>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</si>
  <si>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</si>
  <si>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</si>
  <si>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</si>
  <si>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</si>
  <si>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</si>
  <si>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</si>
  <si>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</si>
  <si>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</si>
  <si>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</si>
  <si>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</si>
  <si>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</si>
  <si>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</si>
  <si>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</si>
  <si>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</si>
  <si>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</si>
  <si>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</si>
  <si>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</si>
  <si>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</si>
  <si>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</si>
  <si>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</si>
  <si>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</si>
  <si>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</si>
  <si>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</si>
  <si>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</si>
  <si>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</si>
  <si>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</si>
  <si>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</si>
  <si>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</si>
  <si>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</si>
  <si>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</si>
  <si>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</si>
  <si>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</si>
  <si>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</si>
  <si>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</si>
  <si>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</si>
  <si>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</si>
  <si>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</si>
  <si>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</si>
  <si>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</si>
  <si>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</si>
  <si>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</si>
  <si>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</si>
  <si>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</si>
  <si>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</si>
  <si>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</si>
  <si>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</si>
  <si>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</si>
  <si>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</si>
  <si>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</si>
  <si>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</si>
  <si>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</si>
  <si>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</si>
  <si>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</si>
  <si>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</si>
  <si>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</si>
  <si>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</si>
  <si>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</si>
  <si>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</si>
  <si>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</si>
  <si>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</si>
  <si>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</si>
  <si>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</si>
  <si>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</si>
  <si>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</si>
  <si>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</si>
  <si>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</si>
  <si>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</si>
  <si>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</si>
  <si>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</si>
  <si>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</si>
  <si>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</si>
  <si>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</si>
  <si>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</si>
  <si>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</si>
  <si>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</si>
  <si>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</si>
  <si>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</si>
  <si>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</si>
  <si>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</si>
  <si>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</si>
  <si>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</si>
  <si>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</si>
  <si>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</si>
  <si>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</si>
  <si>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</si>
  <si>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</si>
  <si>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</si>
  <si>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</si>
  <si>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</si>
  <si>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</si>
  <si>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</si>
  <si>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</si>
  <si>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</si>
  <si>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</si>
  <si>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</si>
  <si>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</si>
  <si>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</si>
  <si>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</si>
  <si>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</si>
  <si>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</si>
  <si>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</si>
  <si>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</si>
  <si>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</si>
  <si>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</si>
  <si>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</si>
  <si>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</si>
  <si>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</si>
  <si>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</si>
  <si>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</si>
  <si>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</si>
  <si>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</si>
  <si>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</si>
  <si>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</si>
  <si>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</si>
  <si>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</si>
  <si>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</si>
  <si>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</si>
  <si>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</si>
  <si>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</si>
  <si>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</si>
  <si>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</si>
  <si>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</si>
  <si>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</si>
  <si>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</si>
  <si>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</si>
  <si>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</si>
  <si>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</si>
  <si>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</si>
  <si>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</si>
  <si>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</si>
  <si>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</si>
  <si>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</si>
  <si>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</si>
  <si>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</si>
  <si>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</si>
  <si>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</si>
  <si>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</si>
  <si>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</si>
  <si>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</si>
  <si>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</si>
  <si>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</si>
  <si>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国民健康保険山城病院組合</t>
  </si>
  <si>
    <t>京都山城総合医療センター</t>
  </si>
  <si>
    <t>当然財務</t>
  </si>
  <si>
    <t>病院事業</t>
  </si>
  <si>
    <t>一般病院</t>
  </si>
  <si>
    <t>300床以上～400床未満</t>
  </si>
  <si>
    <t>非設置</t>
  </si>
  <si>
    <t>直営</t>
  </si>
  <si>
    <t>対象</t>
  </si>
  <si>
    <t>ド 透 I 未 訓</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</si>
  <si>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</si>
  <si>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</si>
  <si>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</si>
  <si>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</si>
  <si>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</si>
  <si>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</si>
  <si>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</si>
  <si>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</si>
  <si>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山城南圏域における、唯一の中核的公立病院として、救急医療及び小児・周産期医療などの不採算部門にかかわる政策的医療をはじめ、感染症医療や災害医療等を担っている。
　令和4年度においても引き続き、第二種感染症指定医療機関として、新型コロナウイルス感染症患者の受け入れや、発熱外来等を実施し、地域の感染症医療の中心的な役割を担い、感染拡大防止に資することができた。
　また、地域医療支援病院として、地域の医療機関等との密接な連携や専門外来・入院等の面で地域医療の中核的な役割を担っている。</t>
    <phoneticPr fontId="5"/>
  </si>
  <si>
    <t>　資産の老朽化の状況については、平成11、12年度に取得した病院本館建物の減価償却が進展し、有形固定資産全体の償却率は年々増加しているものの、類似団体との平均値からは大幅な乖離は無い。
　今後も経営状況を鑑みながら、山城南医療圏の医療需要に対して、地域に必要な医療機能を確保し、政策医療や良質な医療を安定的かつ継続的に提供するために、有形固定資産の適切な更新・整備を図りたい。</t>
    <rPh sb="4" eb="7">
      <t>ロウキュウカ</t>
    </rPh>
    <rPh sb="8" eb="10">
      <t>ジョウキョウ</t>
    </rPh>
    <rPh sb="16" eb="18">
      <t>ヘイセイ</t>
    </rPh>
    <rPh sb="23" eb="25">
      <t>ネンド</t>
    </rPh>
    <rPh sb="26" eb="28">
      <t>シュトク</t>
    </rPh>
    <rPh sb="30" eb="32">
      <t>ビョウイン</t>
    </rPh>
    <rPh sb="32" eb="34">
      <t>ホンカン</t>
    </rPh>
    <rPh sb="34" eb="36">
      <t>タテモノ</t>
    </rPh>
    <rPh sb="37" eb="39">
      <t>ゲンカ</t>
    </rPh>
    <rPh sb="39" eb="41">
      <t>ショウキャク</t>
    </rPh>
    <rPh sb="42" eb="44">
      <t>シンテン</t>
    </rPh>
    <rPh sb="46" eb="48">
      <t>ユウケイ</t>
    </rPh>
    <rPh sb="48" eb="50">
      <t>コテイ</t>
    </rPh>
    <rPh sb="50" eb="52">
      <t>シサン</t>
    </rPh>
    <rPh sb="52" eb="54">
      <t>ゼンタイ</t>
    </rPh>
    <rPh sb="55" eb="58">
      <t>ショウキャクリツ</t>
    </rPh>
    <rPh sb="59" eb="63">
      <t>ネンネンゾウカ</t>
    </rPh>
    <phoneticPr fontId="5"/>
  </si>
  <si>
    <t>　令和4年度決算における経営成績について、経営の健全性を示す収支比率関連指標及び病床利用率は、入院患者数及び入院単価の増加や、新型コロナウイルス感染症関連補助金の増加等に伴う収益の増加により、類似病院平均を上回る結果となった。
　また、材料費対医業収益比率が類似病院平均を上回っていることについては、外来化学療法や手術件数の増加等に伴う高額な薬品費、診療材料費の増加による影響等が考えられる。
　以上、引き続きマンパワー充実による受入体制の整備、救急搬送受容率の強化、地域医療機関との連携強化等を推進し、健全経営に努めたい。</t>
    <rPh sb="34" eb="36">
      <t>カンレン</t>
    </rPh>
    <rPh sb="36" eb="38">
      <t>シヒョウ</t>
    </rPh>
    <rPh sb="38" eb="39">
      <t>オヨ</t>
    </rPh>
    <rPh sb="40" eb="42">
      <t>ビョウショウ</t>
    </rPh>
    <rPh sb="42" eb="45">
      <t>リヨウリツ</t>
    </rPh>
    <rPh sb="96" eb="98">
      <t>ルイジ</t>
    </rPh>
    <rPh sb="98" eb="100">
      <t>ビョウイン</t>
    </rPh>
    <rPh sb="100" eb="102">
      <t>ヘイキン</t>
    </rPh>
    <rPh sb="106" eb="108">
      <t>ケッカ</t>
    </rPh>
    <rPh sb="136" eb="138">
      <t>ウワマワ</t>
    </rPh>
    <rPh sb="157" eb="159">
      <t>シュジュツ</t>
    </rPh>
    <rPh sb="159" eb="161">
      <t>ケンスウ</t>
    </rPh>
    <rPh sb="166" eb="167">
      <t>トモナ</t>
    </rPh>
    <rPh sb="175" eb="177">
      <t>シンリョウ</t>
    </rPh>
    <rPh sb="177" eb="179">
      <t>ザイリョウ</t>
    </rPh>
    <rPh sb="179" eb="180">
      <t>ヒ</t>
    </rPh>
    <phoneticPr fontId="5"/>
  </si>
  <si>
    <t>今後の病院経営においては、令和5年10月以降、コロナ関連補助金が原則廃止されたことから、アフターコロナを見据え、引き続き患者数の増加及び診療単価の増加に取り組む必要があるとともに、公立病院経営強化プラン（京都山城総合医療センター第五次経営計画：令和5年度内の改定を予定）に基づき、地域医療支援病院として適切なマンパワーの充実、中核病院としての主要な医療機器等の更新・整備を図り、さらなる経営の改善に努めたい。
　また、引き続き京都府南部の唯一の公立病院として地域医療の拠点としての役割を果たすため、地域の医療機関及び行政機関等との連携を強化し、高齢化の進行に伴い増加する疾患への対応、救急医療の受入強化等を推進していく事が重要と考える。</t>
    <rPh sb="3" eb="5">
      <t>ビョウイン</t>
    </rPh>
    <rPh sb="5" eb="7">
      <t>ケイエイ</t>
    </rPh>
    <rPh sb="13" eb="15">
      <t>レイワ</t>
    </rPh>
    <rPh sb="16" eb="17">
      <t>ネン</t>
    </rPh>
    <rPh sb="26" eb="28">
      <t>カンレン</t>
    </rPh>
    <rPh sb="52" eb="54">
      <t>ミス</t>
    </rPh>
    <rPh sb="102" eb="104">
      <t>キョウト</t>
    </rPh>
    <rPh sb="104" eb="106">
      <t>ヤマシロ</t>
    </rPh>
    <rPh sb="106" eb="108">
      <t>ソウゴウ</t>
    </rPh>
    <rPh sb="108" eb="110">
      <t>イリョウ</t>
    </rPh>
    <rPh sb="122" eb="124">
      <t>レイワ</t>
    </rPh>
    <rPh sb="125" eb="127">
      <t>ネンド</t>
    </rPh>
    <rPh sb="127" eb="128">
      <t>ナイ</t>
    </rPh>
    <rPh sb="129" eb="131">
      <t>カイテイ</t>
    </rPh>
    <rPh sb="132" eb="134">
      <t>ヨテイ</t>
    </rPh>
    <rPh sb="249" eb="251">
      <t>チイキ</t>
    </rPh>
    <rPh sb="252" eb="254">
      <t>イリョウ</t>
    </rPh>
    <rPh sb="254" eb="256">
      <t>キカン</t>
    </rPh>
    <rPh sb="256" eb="257">
      <t>オヨ</t>
    </rPh>
    <rPh sb="258" eb="260">
      <t>ギョウセイ</t>
    </rPh>
    <rPh sb="260" eb="263">
      <t>キカントウ</t>
    </rPh>
    <rPh sb="265" eb="267">
      <t>レンケイ</t>
    </rPh>
    <rPh sb="268" eb="270">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</si>
</sst>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70.8</c:v>
                </c:pt>
                <c:pt idx="1">
                  <c:v>72.400000000000006</c:v>
                </c:pt>
                <c:pt idx="2">
                  <c:v>66.3</c:v>
                </c:pt>
                <c:pt idx="3">
                  <c:v>67.599999999999994</c:v>
                </c:pt>
                <c:pt idx="4">
                  <c:v>69.900000000000006</c:v>
                </c:pt>
              </c:numCache>
            </c:numRef>
          </c:val>
          <c:extLst xmlns:c16r2="http://schemas.microsoft.com/office/drawing/2015/06/chart">
            <c:ext xmlns:c16="http://schemas.microsoft.com/office/drawing/2014/chart" uri="{C3380CC4-5D6E-409C-BE32-E72D297353CC}">
              <c16:uniqueId val="{00000000-4EB9-4930-BC95-E259670AA8BF}"/>
            </c:ext>
          </c:extLst>
        </c:ser>
        <c:dLbls>
          <c:showLegendKey val="0"/>
          <c:showVal val="0"/>
          <c:showCatName val="0"/>
          <c:showSerName val="0"/>
          <c:showPercent val="0"/>
          <c:showBubbleSize val="0"/>
        </c:dLbls>
        <c:gapWidth val="150"/>
        <c:axId val="111827584"/>
        <c:axId val="1118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xmlns:c16r2="http://schemas.microsoft.com/office/drawing/2015/06/chart">
            <c:ext xmlns:c16="http://schemas.microsoft.com/office/drawing/2014/chart" uri="{C3380CC4-5D6E-409C-BE32-E72D297353CC}">
              <c16:uniqueId val="{00000001-4EB9-4930-BC95-E259670AA8BF}"/>
            </c:ext>
          </c:extLst>
        </c:ser>
        <c:dLbls>
          <c:showLegendKey val="0"/>
          <c:showVal val="0"/>
          <c:showCatName val="0"/>
          <c:showSerName val="0"/>
          <c:showPercent val="0"/>
          <c:showBubbleSize val="0"/>
        </c:dLbls>
        <c:marker val="1"/>
        <c:smooth val="0"/>
        <c:axId val="111827584"/>
        <c:axId val="111842048"/>
      </c:lineChart>
      <c:catAx>
        <c:axId val="111827584"/>
        <c:scaling>
          <c:orientation val="minMax"/>
        </c:scaling>
        <c:delete val="1"/>
        <c:axPos val="b"/>
        <c:numFmt formatCode="General" sourceLinked="1"/>
        <c:majorTickMark val="none"/>
        <c:minorTickMark val="none"/>
        <c:tickLblPos val="none"/>
        <c:crossAx val="111842048"/>
        <c:crosses val="autoZero"/>
        <c:auto val="1"/>
        <c:lblAlgn val="ctr"/>
        <c:lblOffset val="100"/>
        <c:noMultiLvlLbl val="1"/>
      </c:catAx>
      <c:valAx>
        <c:axId val="11184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16157</c:v>
                </c:pt>
                <c:pt idx="1">
                  <c:v>17130</c:v>
                </c:pt>
                <c:pt idx="2">
                  <c:v>17988</c:v>
                </c:pt>
                <c:pt idx="3">
                  <c:v>18744</c:v>
                </c:pt>
                <c:pt idx="4">
                  <c:v>18354</c:v>
                </c:pt>
              </c:numCache>
            </c:numRef>
          </c:val>
          <c:extLst xmlns:c16r2="http://schemas.microsoft.com/office/drawing/2015/06/chart">
            <c:ext xmlns:c16="http://schemas.microsoft.com/office/drawing/2014/chart" uri="{C3380CC4-5D6E-409C-BE32-E72D297353CC}">
              <c16:uniqueId val="{00000000-F3F8-426A-9B0A-89F66AFFCC9D}"/>
            </c:ext>
          </c:extLst>
        </c:ser>
        <c:dLbls>
          <c:showLegendKey val="0"/>
          <c:showVal val="0"/>
          <c:showCatName val="0"/>
          <c:showSerName val="0"/>
          <c:showPercent val="0"/>
          <c:showBubbleSize val="0"/>
        </c:dLbls>
        <c:gapWidth val="150"/>
        <c:axId val="114297472"/>
        <c:axId val="1143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xmlns:c16r2="http://schemas.microsoft.com/office/drawing/2015/06/chart">
            <c:ext xmlns:c16="http://schemas.microsoft.com/office/drawing/2014/chart" uri="{C3380CC4-5D6E-409C-BE32-E72D297353CC}">
              <c16:uniqueId val="{00000001-F3F8-426A-9B0A-89F66AFFCC9D}"/>
            </c:ext>
          </c:extLst>
        </c:ser>
        <c:dLbls>
          <c:showLegendKey val="0"/>
          <c:showVal val="0"/>
          <c:showCatName val="0"/>
          <c:showSerName val="0"/>
          <c:showPercent val="0"/>
          <c:showBubbleSize val="0"/>
        </c:dLbls>
        <c:marker val="1"/>
        <c:smooth val="0"/>
        <c:axId val="114297472"/>
        <c:axId val="114307840"/>
      </c:lineChart>
      <c:catAx>
        <c:axId val="114297472"/>
        <c:scaling>
          <c:orientation val="minMax"/>
        </c:scaling>
        <c:delete val="1"/>
        <c:axPos val="b"/>
        <c:numFmt formatCode="General" sourceLinked="1"/>
        <c:majorTickMark val="none"/>
        <c:minorTickMark val="none"/>
        <c:tickLblPos val="none"/>
        <c:crossAx val="114307840"/>
        <c:crosses val="autoZero"/>
        <c:auto val="1"/>
        <c:lblAlgn val="ctr"/>
        <c:lblOffset val="100"/>
        <c:noMultiLvlLbl val="1"/>
      </c:catAx>
      <c:valAx>
        <c:axId val="11430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29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51774</c:v>
                </c:pt>
                <c:pt idx="1">
                  <c:v>51126</c:v>
                </c:pt>
                <c:pt idx="2">
                  <c:v>54388</c:v>
                </c:pt>
                <c:pt idx="3">
                  <c:v>55903</c:v>
                </c:pt>
                <c:pt idx="4">
                  <c:v>59748</c:v>
                </c:pt>
              </c:numCache>
            </c:numRef>
          </c:val>
          <c:extLst xmlns:c16r2="http://schemas.microsoft.com/office/drawing/2015/06/chart">
            <c:ext xmlns:c16="http://schemas.microsoft.com/office/drawing/2014/chart" uri="{C3380CC4-5D6E-409C-BE32-E72D297353CC}">
              <c16:uniqueId val="{00000000-1081-4FE4-B072-1D0DEEA85276}"/>
            </c:ext>
          </c:extLst>
        </c:ser>
        <c:dLbls>
          <c:showLegendKey val="0"/>
          <c:showVal val="0"/>
          <c:showCatName val="0"/>
          <c:showSerName val="0"/>
          <c:showPercent val="0"/>
          <c:showBubbleSize val="0"/>
        </c:dLbls>
        <c:gapWidth val="150"/>
        <c:axId val="114358528"/>
        <c:axId val="1143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xmlns:c16r2="http://schemas.microsoft.com/office/drawing/2015/06/chart">
            <c:ext xmlns:c16="http://schemas.microsoft.com/office/drawing/2014/chart" uri="{C3380CC4-5D6E-409C-BE32-E72D297353CC}">
              <c16:uniqueId val="{00000001-1081-4FE4-B072-1D0DEEA85276}"/>
            </c:ext>
          </c:extLst>
        </c:ser>
        <c:dLbls>
          <c:showLegendKey val="0"/>
          <c:showVal val="0"/>
          <c:showCatName val="0"/>
          <c:showSerName val="0"/>
          <c:showPercent val="0"/>
          <c:showBubbleSize val="0"/>
        </c:dLbls>
        <c:marker val="1"/>
        <c:smooth val="0"/>
        <c:axId val="114358528"/>
        <c:axId val="114360704"/>
      </c:lineChart>
      <c:catAx>
        <c:axId val="114358528"/>
        <c:scaling>
          <c:orientation val="minMax"/>
        </c:scaling>
        <c:delete val="1"/>
        <c:axPos val="b"/>
        <c:numFmt formatCode="General" sourceLinked="1"/>
        <c:majorTickMark val="none"/>
        <c:minorTickMark val="none"/>
        <c:tickLblPos val="none"/>
        <c:crossAx val="114360704"/>
        <c:crosses val="autoZero"/>
        <c:auto val="1"/>
        <c:lblAlgn val="ctr"/>
        <c:lblOffset val="100"/>
        <c:noMultiLvlLbl val="1"/>
      </c:catAx>
      <c:valAx>
        <c:axId val="1143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8.6</c:v>
                </c:pt>
                <c:pt idx="1">
                  <c:v>8.1999999999999993</c:v>
                </c:pt>
                <c:pt idx="2">
                  <c:v>10.3</c:v>
                </c:pt>
                <c:pt idx="3">
                  <c:v>4.8</c:v>
                </c:pt>
                <c:pt idx="4">
                  <c:v>0</c:v>
                </c:pt>
              </c:numCache>
            </c:numRef>
          </c:val>
          <c:extLst xmlns:c16r2="http://schemas.microsoft.com/office/drawing/2015/06/chart">
            <c:ext xmlns:c16="http://schemas.microsoft.com/office/drawing/2014/chart" uri="{C3380CC4-5D6E-409C-BE32-E72D297353CC}">
              <c16:uniqueId val="{00000000-77CD-4387-BA4F-30FFC2EFF095}"/>
            </c:ext>
          </c:extLst>
        </c:ser>
        <c:dLbls>
          <c:showLegendKey val="0"/>
          <c:showVal val="0"/>
          <c:showCatName val="0"/>
          <c:showSerName val="0"/>
          <c:showPercent val="0"/>
          <c:showBubbleSize val="0"/>
        </c:dLbls>
        <c:gapWidth val="150"/>
        <c:axId val="114403200"/>
        <c:axId val="1144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xmlns:c16r2="http://schemas.microsoft.com/office/drawing/2015/06/chart">
            <c:ext xmlns:c16="http://schemas.microsoft.com/office/drawing/2014/chart" uri="{C3380CC4-5D6E-409C-BE32-E72D297353CC}">
              <c16:uniqueId val="{00000001-77CD-4387-BA4F-30FFC2EFF095}"/>
            </c:ext>
          </c:extLst>
        </c:ser>
        <c:dLbls>
          <c:showLegendKey val="0"/>
          <c:showVal val="0"/>
          <c:showCatName val="0"/>
          <c:showSerName val="0"/>
          <c:showPercent val="0"/>
          <c:showBubbleSize val="0"/>
        </c:dLbls>
        <c:marker val="1"/>
        <c:smooth val="0"/>
        <c:axId val="114403200"/>
        <c:axId val="114413568"/>
      </c:lineChart>
      <c:catAx>
        <c:axId val="114403200"/>
        <c:scaling>
          <c:orientation val="minMax"/>
        </c:scaling>
        <c:delete val="1"/>
        <c:axPos val="b"/>
        <c:numFmt formatCode="General" sourceLinked="1"/>
        <c:majorTickMark val="none"/>
        <c:minorTickMark val="none"/>
        <c:tickLblPos val="none"/>
        <c:crossAx val="114413568"/>
        <c:crosses val="autoZero"/>
        <c:auto val="1"/>
        <c:lblAlgn val="ctr"/>
        <c:lblOffset val="100"/>
        <c:noMultiLvlLbl val="1"/>
      </c:catAx>
      <c:valAx>
        <c:axId val="1144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4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96.3</c:v>
                </c:pt>
                <c:pt idx="1">
                  <c:v>96.8</c:v>
                </c:pt>
                <c:pt idx="2">
                  <c:v>91.2</c:v>
                </c:pt>
                <c:pt idx="3">
                  <c:v>93</c:v>
                </c:pt>
                <c:pt idx="4">
                  <c:v>93.2</c:v>
                </c:pt>
              </c:numCache>
            </c:numRef>
          </c:val>
          <c:extLst xmlns:c16r2="http://schemas.microsoft.com/office/drawing/2015/06/chart">
            <c:ext xmlns:c16="http://schemas.microsoft.com/office/drawing/2014/chart" uri="{C3380CC4-5D6E-409C-BE32-E72D297353CC}">
              <c16:uniqueId val="{00000000-5CD3-484D-B1D8-459B260A1851}"/>
            </c:ext>
          </c:extLst>
        </c:ser>
        <c:dLbls>
          <c:showLegendKey val="0"/>
          <c:showVal val="0"/>
          <c:showCatName val="0"/>
          <c:showSerName val="0"/>
          <c:showPercent val="0"/>
          <c:showBubbleSize val="0"/>
        </c:dLbls>
        <c:gapWidth val="150"/>
        <c:axId val="113789568"/>
        <c:axId val="1137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xmlns:c16r2="http://schemas.microsoft.com/office/drawing/2015/06/chart">
            <c:ext xmlns:c16="http://schemas.microsoft.com/office/drawing/2014/chart" uri="{C3380CC4-5D6E-409C-BE32-E72D297353CC}">
              <c16:uniqueId val="{00000001-5CD3-484D-B1D8-459B260A1851}"/>
            </c:ext>
          </c:extLst>
        </c:ser>
        <c:dLbls>
          <c:showLegendKey val="0"/>
          <c:showVal val="0"/>
          <c:showCatName val="0"/>
          <c:showSerName val="0"/>
          <c:showPercent val="0"/>
          <c:showBubbleSize val="0"/>
        </c:dLbls>
        <c:marker val="1"/>
        <c:smooth val="0"/>
        <c:axId val="113789568"/>
        <c:axId val="113795840"/>
      </c:lineChart>
      <c:catAx>
        <c:axId val="113789568"/>
        <c:scaling>
          <c:orientation val="minMax"/>
        </c:scaling>
        <c:delete val="1"/>
        <c:axPos val="b"/>
        <c:numFmt formatCode="General" sourceLinked="1"/>
        <c:majorTickMark val="none"/>
        <c:minorTickMark val="none"/>
        <c:tickLblPos val="none"/>
        <c:crossAx val="113795840"/>
        <c:crosses val="autoZero"/>
        <c:auto val="1"/>
        <c:lblAlgn val="ctr"/>
        <c:lblOffset val="100"/>
        <c:noMultiLvlLbl val="1"/>
      </c:catAx>
      <c:valAx>
        <c:axId val="11379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7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97.1</c:v>
                </c:pt>
                <c:pt idx="1">
                  <c:v>97.5</c:v>
                </c:pt>
                <c:pt idx="2">
                  <c:v>91.9</c:v>
                </c:pt>
                <c:pt idx="3">
                  <c:v>93.7</c:v>
                </c:pt>
                <c:pt idx="4">
                  <c:v>93.8</c:v>
                </c:pt>
              </c:numCache>
            </c:numRef>
          </c:val>
          <c:extLst xmlns:c16r2="http://schemas.microsoft.com/office/drawing/2015/06/chart">
            <c:ext xmlns:c16="http://schemas.microsoft.com/office/drawing/2014/chart" uri="{C3380CC4-5D6E-409C-BE32-E72D297353CC}">
              <c16:uniqueId val="{00000000-7462-4E97-B3EE-BD7F3B7B89B9}"/>
            </c:ext>
          </c:extLst>
        </c:ser>
        <c:dLbls>
          <c:showLegendKey val="0"/>
          <c:showVal val="0"/>
          <c:showCatName val="0"/>
          <c:showSerName val="0"/>
          <c:showPercent val="0"/>
          <c:showBubbleSize val="0"/>
        </c:dLbls>
        <c:gapWidth val="150"/>
        <c:axId val="113838336"/>
        <c:axId val="1138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xmlns:c16r2="http://schemas.microsoft.com/office/drawing/2015/06/chart">
            <c:ext xmlns:c16="http://schemas.microsoft.com/office/drawing/2014/chart" uri="{C3380CC4-5D6E-409C-BE32-E72D297353CC}">
              <c16:uniqueId val="{00000001-7462-4E97-B3EE-BD7F3B7B89B9}"/>
            </c:ext>
          </c:extLst>
        </c:ser>
        <c:dLbls>
          <c:showLegendKey val="0"/>
          <c:showVal val="0"/>
          <c:showCatName val="0"/>
          <c:showSerName val="0"/>
          <c:showPercent val="0"/>
          <c:showBubbleSize val="0"/>
        </c:dLbls>
        <c:marker val="1"/>
        <c:smooth val="0"/>
        <c:axId val="113838336"/>
        <c:axId val="113860992"/>
      </c:lineChart>
      <c:catAx>
        <c:axId val="113838336"/>
        <c:scaling>
          <c:orientation val="minMax"/>
        </c:scaling>
        <c:delete val="1"/>
        <c:axPos val="b"/>
        <c:numFmt formatCode="General" sourceLinked="1"/>
        <c:majorTickMark val="none"/>
        <c:minorTickMark val="none"/>
        <c:tickLblPos val="none"/>
        <c:crossAx val="113860992"/>
        <c:crosses val="autoZero"/>
        <c:auto val="1"/>
        <c:lblAlgn val="ctr"/>
        <c:lblOffset val="100"/>
        <c:noMultiLvlLbl val="1"/>
      </c:catAx>
      <c:valAx>
        <c:axId val="11386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3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100.6</c:v>
                </c:pt>
                <c:pt idx="2">
                  <c:v>99</c:v>
                </c:pt>
                <c:pt idx="3">
                  <c:v>104.9</c:v>
                </c:pt>
                <c:pt idx="4">
                  <c:v>105.3</c:v>
                </c:pt>
              </c:numCache>
            </c:numRef>
          </c:val>
          <c:extLst xmlns:c16r2="http://schemas.microsoft.com/office/drawing/2015/06/chart">
            <c:ext xmlns:c16="http://schemas.microsoft.com/office/drawing/2014/chart" uri="{C3380CC4-5D6E-409C-BE32-E72D297353CC}">
              <c16:uniqueId val="{00000000-A6F4-487C-96DA-F2A96A6196E2}"/>
            </c:ext>
          </c:extLst>
        </c:ser>
        <c:dLbls>
          <c:showLegendKey val="0"/>
          <c:showVal val="0"/>
          <c:showCatName val="0"/>
          <c:showSerName val="0"/>
          <c:showPercent val="0"/>
          <c:showBubbleSize val="0"/>
        </c:dLbls>
        <c:gapWidth val="150"/>
        <c:axId val="113889280"/>
        <c:axId val="1138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xmlns:c16r2="http://schemas.microsoft.com/office/drawing/2015/06/chart">
            <c:ext xmlns:c16="http://schemas.microsoft.com/office/drawing/2014/chart" uri="{C3380CC4-5D6E-409C-BE32-E72D297353CC}">
              <c16:uniqueId val="{00000001-A6F4-487C-96DA-F2A96A6196E2}"/>
            </c:ext>
          </c:extLst>
        </c:ser>
        <c:dLbls>
          <c:showLegendKey val="0"/>
          <c:showVal val="0"/>
          <c:showCatName val="0"/>
          <c:showSerName val="0"/>
          <c:showPercent val="0"/>
          <c:showBubbleSize val="0"/>
        </c:dLbls>
        <c:marker val="1"/>
        <c:smooth val="0"/>
        <c:axId val="113889280"/>
        <c:axId val="113891200"/>
      </c:lineChart>
      <c:catAx>
        <c:axId val="113889280"/>
        <c:scaling>
          <c:orientation val="minMax"/>
        </c:scaling>
        <c:delete val="1"/>
        <c:axPos val="b"/>
        <c:numFmt formatCode="General" sourceLinked="1"/>
        <c:majorTickMark val="none"/>
        <c:minorTickMark val="none"/>
        <c:tickLblPos val="none"/>
        <c:crossAx val="113891200"/>
        <c:crosses val="autoZero"/>
        <c:auto val="1"/>
        <c:lblAlgn val="ctr"/>
        <c:lblOffset val="100"/>
        <c:noMultiLvlLbl val="1"/>
      </c:catAx>
      <c:valAx>
        <c:axId val="11389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388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48.6</c:v>
                </c:pt>
                <c:pt idx="1">
                  <c:v>49</c:v>
                </c:pt>
                <c:pt idx="2">
                  <c:v>50</c:v>
                </c:pt>
                <c:pt idx="3">
                  <c:v>52.8</c:v>
                </c:pt>
                <c:pt idx="4">
                  <c:v>53.4</c:v>
                </c:pt>
              </c:numCache>
            </c:numRef>
          </c:val>
          <c:extLst xmlns:c16r2="http://schemas.microsoft.com/office/drawing/2015/06/chart">
            <c:ext xmlns:c16="http://schemas.microsoft.com/office/drawing/2014/chart" uri="{C3380CC4-5D6E-409C-BE32-E72D297353CC}">
              <c16:uniqueId val="{00000000-116B-450E-BA00-62ABCCABC24C}"/>
            </c:ext>
          </c:extLst>
        </c:ser>
        <c:dLbls>
          <c:showLegendKey val="0"/>
          <c:showVal val="0"/>
          <c:showCatName val="0"/>
          <c:showSerName val="0"/>
          <c:showPercent val="0"/>
          <c:showBubbleSize val="0"/>
        </c:dLbls>
        <c:gapWidth val="150"/>
        <c:axId val="114068864"/>
        <c:axId val="1140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xmlns:c16r2="http://schemas.microsoft.com/office/drawing/2015/06/chart">
            <c:ext xmlns:c16="http://schemas.microsoft.com/office/drawing/2014/chart" uri="{C3380CC4-5D6E-409C-BE32-E72D297353CC}">
              <c16:uniqueId val="{00000001-116B-450E-BA00-62ABCCABC24C}"/>
            </c:ext>
          </c:extLst>
        </c:ser>
        <c:dLbls>
          <c:showLegendKey val="0"/>
          <c:showVal val="0"/>
          <c:showCatName val="0"/>
          <c:showSerName val="0"/>
          <c:showPercent val="0"/>
          <c:showBubbleSize val="0"/>
        </c:dLbls>
        <c:marker val="1"/>
        <c:smooth val="0"/>
        <c:axId val="114068864"/>
        <c:axId val="114075136"/>
      </c:lineChart>
      <c:catAx>
        <c:axId val="114068864"/>
        <c:scaling>
          <c:orientation val="minMax"/>
        </c:scaling>
        <c:delete val="1"/>
        <c:axPos val="b"/>
        <c:numFmt formatCode="General" sourceLinked="1"/>
        <c:majorTickMark val="none"/>
        <c:minorTickMark val="none"/>
        <c:tickLblPos val="none"/>
        <c:crossAx val="114075136"/>
        <c:crosses val="autoZero"/>
        <c:auto val="1"/>
        <c:lblAlgn val="ctr"/>
        <c:lblOffset val="100"/>
        <c:noMultiLvlLbl val="1"/>
      </c:catAx>
      <c:valAx>
        <c:axId val="1140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73.900000000000006</c:v>
                </c:pt>
                <c:pt idx="1">
                  <c:v>66</c:v>
                </c:pt>
                <c:pt idx="2">
                  <c:v>60.1</c:v>
                </c:pt>
                <c:pt idx="3">
                  <c:v>65.5</c:v>
                </c:pt>
                <c:pt idx="4">
                  <c:v>64.5</c:v>
                </c:pt>
              </c:numCache>
            </c:numRef>
          </c:val>
          <c:extLst xmlns:c16r2="http://schemas.microsoft.com/office/drawing/2015/06/chart">
            <c:ext xmlns:c16="http://schemas.microsoft.com/office/drawing/2014/chart" uri="{C3380CC4-5D6E-409C-BE32-E72D297353CC}">
              <c16:uniqueId val="{00000000-92F5-4EF7-97A6-81409D8B017C}"/>
            </c:ext>
          </c:extLst>
        </c:ser>
        <c:dLbls>
          <c:showLegendKey val="0"/>
          <c:showVal val="0"/>
          <c:showCatName val="0"/>
          <c:showSerName val="0"/>
          <c:showPercent val="0"/>
          <c:showBubbleSize val="0"/>
        </c:dLbls>
        <c:gapWidth val="150"/>
        <c:axId val="114113536"/>
        <c:axId val="1141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xmlns:c16r2="http://schemas.microsoft.com/office/drawing/2015/06/chart">
            <c:ext xmlns:c16="http://schemas.microsoft.com/office/drawing/2014/chart" uri="{C3380CC4-5D6E-409C-BE32-E72D297353CC}">
              <c16:uniqueId val="{00000001-92F5-4EF7-97A6-81409D8B017C}"/>
            </c:ext>
          </c:extLst>
        </c:ser>
        <c:dLbls>
          <c:showLegendKey val="0"/>
          <c:showVal val="0"/>
          <c:showCatName val="0"/>
          <c:showSerName val="0"/>
          <c:showPercent val="0"/>
          <c:showBubbleSize val="0"/>
        </c:dLbls>
        <c:marker val="1"/>
        <c:smooth val="0"/>
        <c:axId val="114113536"/>
        <c:axId val="114123904"/>
      </c:lineChart>
      <c:catAx>
        <c:axId val="114113536"/>
        <c:scaling>
          <c:orientation val="minMax"/>
        </c:scaling>
        <c:delete val="1"/>
        <c:axPos val="b"/>
        <c:numFmt formatCode="General" sourceLinked="1"/>
        <c:majorTickMark val="none"/>
        <c:minorTickMark val="none"/>
        <c:tickLblPos val="none"/>
        <c:crossAx val="114123904"/>
        <c:crosses val="autoZero"/>
        <c:auto val="1"/>
        <c:lblAlgn val="ctr"/>
        <c:lblOffset val="100"/>
        <c:noMultiLvlLbl val="1"/>
      </c:catAx>
      <c:valAx>
        <c:axId val="11412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40232642</c:v>
                </c:pt>
                <c:pt idx="1">
                  <c:v>40041006</c:v>
                </c:pt>
                <c:pt idx="2">
                  <c:v>40713595</c:v>
                </c:pt>
                <c:pt idx="3">
                  <c:v>40954093</c:v>
                </c:pt>
                <c:pt idx="4">
                  <c:v>42475034</c:v>
                </c:pt>
              </c:numCache>
            </c:numRef>
          </c:val>
          <c:extLst xmlns:c16r2="http://schemas.microsoft.com/office/drawing/2015/06/chart">
            <c:ext xmlns:c16="http://schemas.microsoft.com/office/drawing/2014/chart" uri="{C3380CC4-5D6E-409C-BE32-E72D297353CC}">
              <c16:uniqueId val="{00000000-C766-49EA-B7FE-8E94B4CE2B89}"/>
            </c:ext>
          </c:extLst>
        </c:ser>
        <c:dLbls>
          <c:showLegendKey val="0"/>
          <c:showVal val="0"/>
          <c:showCatName val="0"/>
          <c:showSerName val="0"/>
          <c:showPercent val="0"/>
          <c:showBubbleSize val="0"/>
        </c:dLbls>
        <c:gapWidth val="150"/>
        <c:axId val="114157440"/>
        <c:axId val="1141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xmlns:c16r2="http://schemas.microsoft.com/office/drawing/2015/06/chart">
            <c:ext xmlns:c16="http://schemas.microsoft.com/office/drawing/2014/chart" uri="{C3380CC4-5D6E-409C-BE32-E72D297353CC}">
              <c16:uniqueId val="{00000001-C766-49EA-B7FE-8E94B4CE2B89}"/>
            </c:ext>
          </c:extLst>
        </c:ser>
        <c:dLbls>
          <c:showLegendKey val="0"/>
          <c:showVal val="0"/>
          <c:showCatName val="0"/>
          <c:showSerName val="0"/>
          <c:showPercent val="0"/>
          <c:showBubbleSize val="0"/>
        </c:dLbls>
        <c:marker val="1"/>
        <c:smooth val="0"/>
        <c:axId val="114157440"/>
        <c:axId val="114171904"/>
      </c:lineChart>
      <c:catAx>
        <c:axId val="114157440"/>
        <c:scaling>
          <c:orientation val="minMax"/>
        </c:scaling>
        <c:delete val="1"/>
        <c:axPos val="b"/>
        <c:numFmt formatCode="General" sourceLinked="1"/>
        <c:majorTickMark val="none"/>
        <c:minorTickMark val="none"/>
        <c:tickLblPos val="none"/>
        <c:crossAx val="114171904"/>
        <c:crosses val="autoZero"/>
        <c:auto val="1"/>
        <c:lblAlgn val="ctr"/>
        <c:lblOffset val="100"/>
        <c:noMultiLvlLbl val="1"/>
      </c:catAx>
      <c:valAx>
        <c:axId val="11417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1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24.1</c:v>
                </c:pt>
                <c:pt idx="1">
                  <c:v>25.2</c:v>
                </c:pt>
                <c:pt idx="2">
                  <c:v>26</c:v>
                </c:pt>
                <c:pt idx="3">
                  <c:v>27.1</c:v>
                </c:pt>
                <c:pt idx="4">
                  <c:v>26.4</c:v>
                </c:pt>
              </c:numCache>
            </c:numRef>
          </c:val>
          <c:extLst xmlns:c16r2="http://schemas.microsoft.com/office/drawing/2015/06/chart">
            <c:ext xmlns:c16="http://schemas.microsoft.com/office/drawing/2014/chart" uri="{C3380CC4-5D6E-409C-BE32-E72D297353CC}">
              <c16:uniqueId val="{00000000-4A2E-48DC-B118-33D608D5EF73}"/>
            </c:ext>
          </c:extLst>
        </c:ser>
        <c:dLbls>
          <c:showLegendKey val="0"/>
          <c:showVal val="0"/>
          <c:showCatName val="0"/>
          <c:showSerName val="0"/>
          <c:showPercent val="0"/>
          <c:showBubbleSize val="0"/>
        </c:dLbls>
        <c:gapWidth val="150"/>
        <c:axId val="114191744"/>
        <c:axId val="1142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xmlns:c16r2="http://schemas.microsoft.com/office/drawing/2015/06/chart">
            <c:ext xmlns:c16="http://schemas.microsoft.com/office/drawing/2014/chart" uri="{C3380CC4-5D6E-409C-BE32-E72D297353CC}">
              <c16:uniqueId val="{00000001-4A2E-48DC-B118-33D608D5EF73}"/>
            </c:ext>
          </c:extLst>
        </c:ser>
        <c:dLbls>
          <c:showLegendKey val="0"/>
          <c:showVal val="0"/>
          <c:showCatName val="0"/>
          <c:showSerName val="0"/>
          <c:showPercent val="0"/>
          <c:showBubbleSize val="0"/>
        </c:dLbls>
        <c:marker val="1"/>
        <c:smooth val="0"/>
        <c:axId val="114191744"/>
        <c:axId val="114206208"/>
      </c:lineChart>
      <c:catAx>
        <c:axId val="114191744"/>
        <c:scaling>
          <c:orientation val="minMax"/>
        </c:scaling>
        <c:delete val="1"/>
        <c:axPos val="b"/>
        <c:numFmt formatCode="General" sourceLinked="1"/>
        <c:majorTickMark val="none"/>
        <c:minorTickMark val="none"/>
        <c:tickLblPos val="none"/>
        <c:crossAx val="114206208"/>
        <c:crosses val="autoZero"/>
        <c:auto val="1"/>
        <c:lblAlgn val="ctr"/>
        <c:lblOffset val="100"/>
        <c:noMultiLvlLbl val="1"/>
      </c:catAx>
      <c:valAx>
        <c:axId val="1142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49.9</c:v>
                </c:pt>
                <c:pt idx="1">
                  <c:v>49.5</c:v>
                </c:pt>
                <c:pt idx="2">
                  <c:v>55.9</c:v>
                </c:pt>
                <c:pt idx="3">
                  <c:v>53.5</c:v>
                </c:pt>
                <c:pt idx="4">
                  <c:v>53.5</c:v>
                </c:pt>
              </c:numCache>
            </c:numRef>
          </c:val>
          <c:extLst xmlns:c16r2="http://schemas.microsoft.com/office/drawing/2015/06/chart">
            <c:ext xmlns:c16="http://schemas.microsoft.com/office/drawing/2014/chart" uri="{C3380CC4-5D6E-409C-BE32-E72D297353CC}">
              <c16:uniqueId val="{00000000-96F0-42EE-AA8A-485508EC47B3}"/>
            </c:ext>
          </c:extLst>
        </c:ser>
        <c:dLbls>
          <c:showLegendKey val="0"/>
          <c:showVal val="0"/>
          <c:showCatName val="0"/>
          <c:showSerName val="0"/>
          <c:showPercent val="0"/>
          <c:showBubbleSize val="0"/>
        </c:dLbls>
        <c:gapWidth val="150"/>
        <c:axId val="114248704"/>
        <c:axId val="1142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xmlns:c16r2="http://schemas.microsoft.com/office/drawing/2015/06/chart">
            <c:ext xmlns:c16="http://schemas.microsoft.com/office/drawing/2014/chart" uri="{C3380CC4-5D6E-409C-BE32-E72D297353CC}">
              <c16:uniqueId val="{00000001-96F0-42EE-AA8A-485508EC47B3}"/>
            </c:ext>
          </c:extLst>
        </c:ser>
        <c:dLbls>
          <c:showLegendKey val="0"/>
          <c:showVal val="0"/>
          <c:showCatName val="0"/>
          <c:showSerName val="0"/>
          <c:showPercent val="0"/>
          <c:showBubbleSize val="0"/>
        </c:dLbls>
        <c:marker val="1"/>
        <c:smooth val="0"/>
        <c:axId val="114248704"/>
        <c:axId val="114250880"/>
      </c:lineChart>
      <c:catAx>
        <c:axId val="114248704"/>
        <c:scaling>
          <c:orientation val="minMax"/>
        </c:scaling>
        <c:delete val="1"/>
        <c:axPos val="b"/>
        <c:numFmt formatCode="General" sourceLinked="1"/>
        <c:majorTickMark val="none"/>
        <c:minorTickMark val="none"/>
        <c:tickLblPos val="none"/>
        <c:crossAx val="114250880"/>
        <c:crosses val="autoZero"/>
        <c:auto val="1"/>
        <c:lblAlgn val="ctr"/>
        <c:lblOffset val="100"/>
        <c:noMultiLvlLbl val="1"/>
      </c:catAx>
      <c:valAx>
        <c:axId val="1142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W32"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京都府国民健康保険山城病院組合　京都山城総合医療センター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311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10</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23992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99</v>
      </c>
      <c r="AU33" s="70"/>
      <c r="AV33" s="70"/>
      <c r="AW33" s="70"/>
      <c r="AX33" s="70"/>
      <c r="AY33" s="70"/>
      <c r="AZ33" s="70"/>
      <c r="BA33" s="70"/>
      <c r="BB33" s="70"/>
      <c r="BC33" s="70"/>
      <c r="BD33" s="70"/>
      <c r="BE33" s="70"/>
      <c r="BF33" s="70"/>
      <c r="BG33" s="70"/>
      <c r="BH33" s="71"/>
      <c r="BI33" s="69">
        <f>データ!AL7</f>
        <v>104.9</v>
      </c>
      <c r="BJ33" s="70"/>
      <c r="BK33" s="70"/>
      <c r="BL33" s="70"/>
      <c r="BM33" s="70"/>
      <c r="BN33" s="70"/>
      <c r="BO33" s="70"/>
      <c r="BP33" s="70"/>
      <c r="BQ33" s="70"/>
      <c r="BR33" s="70"/>
      <c r="BS33" s="70"/>
      <c r="BT33" s="70"/>
      <c r="BU33" s="70"/>
      <c r="BV33" s="70"/>
      <c r="BW33" s="71"/>
      <c r="BX33" s="69">
        <f>データ!AM7</f>
        <v>105.3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97.1</v>
      </c>
      <c r="DE33" s="70"/>
      <c r="DF33" s="70"/>
      <c r="DG33" s="70"/>
      <c r="DH33" s="70"/>
      <c r="DI33" s="70"/>
      <c r="DJ33" s="70"/>
      <c r="DK33" s="70"/>
      <c r="DL33" s="70"/>
      <c r="DM33" s="70"/>
      <c r="DN33" s="70"/>
      <c r="DO33" s="70"/>
      <c r="DP33" s="70"/>
      <c r="DQ33" s="70"/>
      <c r="DR33" s="71"/>
      <c r="DS33" s="69">
        <f>データ!AU7</f>
        <v>97.5</v>
      </c>
      <c r="DT33" s="70"/>
      <c r="DU33" s="70"/>
      <c r="DV33" s="70"/>
      <c r="DW33" s="70"/>
      <c r="DX33" s="70"/>
      <c r="DY33" s="70"/>
      <c r="DZ33" s="70"/>
      <c r="EA33" s="70"/>
      <c r="EB33" s="70"/>
      <c r="EC33" s="70"/>
      <c r="ED33" s="70"/>
      <c r="EE33" s="70"/>
      <c r="EF33" s="70"/>
      <c r="EG33" s="71"/>
      <c r="EH33" s="69">
        <f>データ!AV7</f>
        <v>91.9</v>
      </c>
      <c r="EI33" s="70"/>
      <c r="EJ33" s="70"/>
      <c r="EK33" s="70"/>
      <c r="EL33" s="70"/>
      <c r="EM33" s="70"/>
      <c r="EN33" s="70"/>
      <c r="EO33" s="70"/>
      <c r="EP33" s="70"/>
      <c r="EQ33" s="70"/>
      <c r="ER33" s="70"/>
      <c r="ES33" s="70"/>
      <c r="ET33" s="70"/>
      <c r="EU33" s="70"/>
      <c r="EV33" s="71"/>
      <c r="EW33" s="69">
        <f>データ!AW7</f>
        <v>93.7</v>
      </c>
      <c r="EX33" s="70"/>
      <c r="EY33" s="70"/>
      <c r="EZ33" s="70"/>
      <c r="FA33" s="70"/>
      <c r="FB33" s="70"/>
      <c r="FC33" s="70"/>
      <c r="FD33" s="70"/>
      <c r="FE33" s="70"/>
      <c r="FF33" s="70"/>
      <c r="FG33" s="70"/>
      <c r="FH33" s="70"/>
      <c r="FI33" s="70"/>
      <c r="FJ33" s="70"/>
      <c r="FK33" s="71"/>
      <c r="FL33" s="69">
        <f>データ!AX7</f>
        <v>93.8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96.8</v>
      </c>
      <c r="HH33" s="70"/>
      <c r="HI33" s="70"/>
      <c r="HJ33" s="70"/>
      <c r="HK33" s="70"/>
      <c r="HL33" s="70"/>
      <c r="HM33" s="70"/>
      <c r="HN33" s="70"/>
      <c r="HO33" s="70"/>
      <c r="HP33" s="70"/>
      <c r="HQ33" s="70"/>
      <c r="HR33" s="70"/>
      <c r="HS33" s="70"/>
      <c r="HT33" s="70"/>
      <c r="HU33" s="71"/>
      <c r="HV33" s="69">
        <f>データ!BG7</f>
        <v>91.2</v>
      </c>
      <c r="HW33" s="70"/>
      <c r="HX33" s="70"/>
      <c r="HY33" s="70"/>
      <c r="HZ33" s="70"/>
      <c r="IA33" s="70"/>
      <c r="IB33" s="70"/>
      <c r="IC33" s="70"/>
      <c r="ID33" s="70"/>
      <c r="IE33" s="70"/>
      <c r="IF33" s="70"/>
      <c r="IG33" s="70"/>
      <c r="IH33" s="70"/>
      <c r="II33" s="70"/>
      <c r="IJ33" s="71"/>
      <c r="IK33" s="69">
        <f>データ!BH7</f>
        <v>93</v>
      </c>
      <c r="IL33" s="70"/>
      <c r="IM33" s="70"/>
      <c r="IN33" s="70"/>
      <c r="IO33" s="70"/>
      <c r="IP33" s="70"/>
      <c r="IQ33" s="70"/>
      <c r="IR33" s="70"/>
      <c r="IS33" s="70"/>
      <c r="IT33" s="70"/>
      <c r="IU33" s="70"/>
      <c r="IV33" s="70"/>
      <c r="IW33" s="70"/>
      <c r="IX33" s="70"/>
      <c r="IY33" s="71"/>
      <c r="IZ33" s="69">
        <f>データ!BI7</f>
        <v>93.2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70.8</v>
      </c>
      <c r="KG33" s="70"/>
      <c r="KH33" s="70"/>
      <c r="KI33" s="70"/>
      <c r="KJ33" s="70"/>
      <c r="KK33" s="70"/>
      <c r="KL33" s="70"/>
      <c r="KM33" s="70"/>
      <c r="KN33" s="70"/>
      <c r="KO33" s="70"/>
      <c r="KP33" s="70"/>
      <c r="KQ33" s="70"/>
      <c r="KR33" s="70"/>
      <c r="KS33" s="70"/>
      <c r="KT33" s="71"/>
      <c r="KU33" s="69">
        <f>データ!BQ7</f>
        <v>72.400000000000006</v>
      </c>
      <c r="KV33" s="70"/>
      <c r="KW33" s="70"/>
      <c r="KX33" s="70"/>
      <c r="KY33" s="70"/>
      <c r="KZ33" s="70"/>
      <c r="LA33" s="70"/>
      <c r="LB33" s="70"/>
      <c r="LC33" s="70"/>
      <c r="LD33" s="70"/>
      <c r="LE33" s="70"/>
      <c r="LF33" s="70"/>
      <c r="LG33" s="70"/>
      <c r="LH33" s="70"/>
      <c r="LI33" s="71"/>
      <c r="LJ33" s="69">
        <f>データ!BR7</f>
        <v>66.3</v>
      </c>
      <c r="LK33" s="70"/>
      <c r="LL33" s="70"/>
      <c r="LM33" s="70"/>
      <c r="LN33" s="70"/>
      <c r="LO33" s="70"/>
      <c r="LP33" s="70"/>
      <c r="LQ33" s="70"/>
      <c r="LR33" s="70"/>
      <c r="LS33" s="70"/>
      <c r="LT33" s="70"/>
      <c r="LU33" s="70"/>
      <c r="LV33" s="70"/>
      <c r="LW33" s="70"/>
      <c r="LX33" s="71"/>
      <c r="LY33" s="69">
        <f>データ!BS7</f>
        <v>67.599999999999994</v>
      </c>
      <c r="LZ33" s="70"/>
      <c r="MA33" s="70"/>
      <c r="MB33" s="70"/>
      <c r="MC33" s="70"/>
      <c r="MD33" s="70"/>
      <c r="ME33" s="70"/>
      <c r="MF33" s="70"/>
      <c r="MG33" s="70"/>
      <c r="MH33" s="70"/>
      <c r="MI33" s="70"/>
      <c r="MJ33" s="70"/>
      <c r="MK33" s="70"/>
      <c r="ML33" s="70"/>
      <c r="MM33" s="71"/>
      <c r="MN33" s="69">
        <f>データ!BT7</f>
        <v>69.900000000000006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5.7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51774</v>
      </c>
      <c r="Q55" s="67"/>
      <c r="R55" s="67"/>
      <c r="S55" s="67"/>
      <c r="T55" s="67"/>
      <c r="U55" s="67"/>
      <c r="V55" s="67"/>
      <c r="W55" s="67"/>
      <c r="X55" s="67"/>
      <c r="Y55" s="67"/>
      <c r="Z55" s="67"/>
      <c r="AA55" s="67"/>
      <c r="AB55" s="67"/>
      <c r="AC55" s="67"/>
      <c r="AD55" s="68"/>
      <c r="AE55" s="66">
        <f>データ!CB7</f>
        <v>51126</v>
      </c>
      <c r="AF55" s="67"/>
      <c r="AG55" s="67"/>
      <c r="AH55" s="67"/>
      <c r="AI55" s="67"/>
      <c r="AJ55" s="67"/>
      <c r="AK55" s="67"/>
      <c r="AL55" s="67"/>
      <c r="AM55" s="67"/>
      <c r="AN55" s="67"/>
      <c r="AO55" s="67"/>
      <c r="AP55" s="67"/>
      <c r="AQ55" s="67"/>
      <c r="AR55" s="67"/>
      <c r="AS55" s="68"/>
      <c r="AT55" s="66">
        <f>データ!CC7</f>
        <v>54388</v>
      </c>
      <c r="AU55" s="67"/>
      <c r="AV55" s="67"/>
      <c r="AW55" s="67"/>
      <c r="AX55" s="67"/>
      <c r="AY55" s="67"/>
      <c r="AZ55" s="67"/>
      <c r="BA55" s="67"/>
      <c r="BB55" s="67"/>
      <c r="BC55" s="67"/>
      <c r="BD55" s="67"/>
      <c r="BE55" s="67"/>
      <c r="BF55" s="67"/>
      <c r="BG55" s="67"/>
      <c r="BH55" s="68"/>
      <c r="BI55" s="66">
        <f>データ!CD7</f>
        <v>55903</v>
      </c>
      <c r="BJ55" s="67"/>
      <c r="BK55" s="67"/>
      <c r="BL55" s="67"/>
      <c r="BM55" s="67"/>
      <c r="BN55" s="67"/>
      <c r="BO55" s="67"/>
      <c r="BP55" s="67"/>
      <c r="BQ55" s="67"/>
      <c r="BR55" s="67"/>
      <c r="BS55" s="67"/>
      <c r="BT55" s="67"/>
      <c r="BU55" s="67"/>
      <c r="BV55" s="67"/>
      <c r="BW55" s="68"/>
      <c r="BX55" s="66">
        <f>データ!CE7</f>
        <v>59748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16157</v>
      </c>
      <c r="DE55" s="67"/>
      <c r="DF55" s="67"/>
      <c r="DG55" s="67"/>
      <c r="DH55" s="67"/>
      <c r="DI55" s="67"/>
      <c r="DJ55" s="67"/>
      <c r="DK55" s="67"/>
      <c r="DL55" s="67"/>
      <c r="DM55" s="67"/>
      <c r="DN55" s="67"/>
      <c r="DO55" s="67"/>
      <c r="DP55" s="67"/>
      <c r="DQ55" s="67"/>
      <c r="DR55" s="68"/>
      <c r="DS55" s="66">
        <f>データ!CM7</f>
        <v>17130</v>
      </c>
      <c r="DT55" s="67"/>
      <c r="DU55" s="67"/>
      <c r="DV55" s="67"/>
      <c r="DW55" s="67"/>
      <c r="DX55" s="67"/>
      <c r="DY55" s="67"/>
      <c r="DZ55" s="67"/>
      <c r="EA55" s="67"/>
      <c r="EB55" s="67"/>
      <c r="EC55" s="67"/>
      <c r="ED55" s="67"/>
      <c r="EE55" s="67"/>
      <c r="EF55" s="67"/>
      <c r="EG55" s="68"/>
      <c r="EH55" s="66">
        <f>データ!CN7</f>
        <v>17988</v>
      </c>
      <c r="EI55" s="67"/>
      <c r="EJ55" s="67"/>
      <c r="EK55" s="67"/>
      <c r="EL55" s="67"/>
      <c r="EM55" s="67"/>
      <c r="EN55" s="67"/>
      <c r="EO55" s="67"/>
      <c r="EP55" s="67"/>
      <c r="EQ55" s="67"/>
      <c r="ER55" s="67"/>
      <c r="ES55" s="67"/>
      <c r="ET55" s="67"/>
      <c r="EU55" s="67"/>
      <c r="EV55" s="68"/>
      <c r="EW55" s="66">
        <f>データ!CO7</f>
        <v>18744</v>
      </c>
      <c r="EX55" s="67"/>
      <c r="EY55" s="67"/>
      <c r="EZ55" s="67"/>
      <c r="FA55" s="67"/>
      <c r="FB55" s="67"/>
      <c r="FC55" s="67"/>
      <c r="FD55" s="67"/>
      <c r="FE55" s="67"/>
      <c r="FF55" s="67"/>
      <c r="FG55" s="67"/>
      <c r="FH55" s="67"/>
      <c r="FI55" s="67"/>
      <c r="FJ55" s="67"/>
      <c r="FK55" s="68"/>
      <c r="FL55" s="66">
        <f>データ!CP7</f>
        <v>18354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49.9</v>
      </c>
      <c r="GS55" s="70"/>
      <c r="GT55" s="70"/>
      <c r="GU55" s="70"/>
      <c r="GV55" s="70"/>
      <c r="GW55" s="70"/>
      <c r="GX55" s="70"/>
      <c r="GY55" s="70"/>
      <c r="GZ55" s="70"/>
      <c r="HA55" s="70"/>
      <c r="HB55" s="70"/>
      <c r="HC55" s="70"/>
      <c r="HD55" s="70"/>
      <c r="HE55" s="70"/>
      <c r="HF55" s="71"/>
      <c r="HG55" s="69">
        <f>データ!CX7</f>
        <v>49.5</v>
      </c>
      <c r="HH55" s="70"/>
      <c r="HI55" s="70"/>
      <c r="HJ55" s="70"/>
      <c r="HK55" s="70"/>
      <c r="HL55" s="70"/>
      <c r="HM55" s="70"/>
      <c r="HN55" s="70"/>
      <c r="HO55" s="70"/>
      <c r="HP55" s="70"/>
      <c r="HQ55" s="70"/>
      <c r="HR55" s="70"/>
      <c r="HS55" s="70"/>
      <c r="HT55" s="70"/>
      <c r="HU55" s="71"/>
      <c r="HV55" s="69">
        <f>データ!CY7</f>
        <v>55.9</v>
      </c>
      <c r="HW55" s="70"/>
      <c r="HX55" s="70"/>
      <c r="HY55" s="70"/>
      <c r="HZ55" s="70"/>
      <c r="IA55" s="70"/>
      <c r="IB55" s="70"/>
      <c r="IC55" s="70"/>
      <c r="ID55" s="70"/>
      <c r="IE55" s="70"/>
      <c r="IF55" s="70"/>
      <c r="IG55" s="70"/>
      <c r="IH55" s="70"/>
      <c r="II55" s="70"/>
      <c r="IJ55" s="71"/>
      <c r="IK55" s="69">
        <f>データ!CZ7</f>
        <v>53.5</v>
      </c>
      <c r="IL55" s="70"/>
      <c r="IM55" s="70"/>
      <c r="IN55" s="70"/>
      <c r="IO55" s="70"/>
      <c r="IP55" s="70"/>
      <c r="IQ55" s="70"/>
      <c r="IR55" s="70"/>
      <c r="IS55" s="70"/>
      <c r="IT55" s="70"/>
      <c r="IU55" s="70"/>
      <c r="IV55" s="70"/>
      <c r="IW55" s="70"/>
      <c r="IX55" s="70"/>
      <c r="IY55" s="71"/>
      <c r="IZ55" s="69">
        <f>データ!DA7</f>
        <v>53.5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24.1</v>
      </c>
      <c r="KG55" s="70"/>
      <c r="KH55" s="70"/>
      <c r="KI55" s="70"/>
      <c r="KJ55" s="70"/>
      <c r="KK55" s="70"/>
      <c r="KL55" s="70"/>
      <c r="KM55" s="70"/>
      <c r="KN55" s="70"/>
      <c r="KO55" s="70"/>
      <c r="KP55" s="70"/>
      <c r="KQ55" s="70"/>
      <c r="KR55" s="70"/>
      <c r="KS55" s="70"/>
      <c r="KT55" s="71"/>
      <c r="KU55" s="69">
        <f>データ!DI7</f>
        <v>25.2</v>
      </c>
      <c r="KV55" s="70"/>
      <c r="KW55" s="70"/>
      <c r="KX55" s="70"/>
      <c r="KY55" s="70"/>
      <c r="KZ55" s="70"/>
      <c r="LA55" s="70"/>
      <c r="LB55" s="70"/>
      <c r="LC55" s="70"/>
      <c r="LD55" s="70"/>
      <c r="LE55" s="70"/>
      <c r="LF55" s="70"/>
      <c r="LG55" s="70"/>
      <c r="LH55" s="70"/>
      <c r="LI55" s="71"/>
      <c r="LJ55" s="69">
        <f>データ!DJ7</f>
        <v>26</v>
      </c>
      <c r="LK55" s="70"/>
      <c r="LL55" s="70"/>
      <c r="LM55" s="70"/>
      <c r="LN55" s="70"/>
      <c r="LO55" s="70"/>
      <c r="LP55" s="70"/>
      <c r="LQ55" s="70"/>
      <c r="LR55" s="70"/>
      <c r="LS55" s="70"/>
      <c r="LT55" s="70"/>
      <c r="LU55" s="70"/>
      <c r="LV55" s="70"/>
      <c r="LW55" s="70"/>
      <c r="LX55" s="71"/>
      <c r="LY55" s="69">
        <f>データ!DK7</f>
        <v>27.1</v>
      </c>
      <c r="LZ55" s="70"/>
      <c r="MA55" s="70"/>
      <c r="MB55" s="70"/>
      <c r="MC55" s="70"/>
      <c r="MD55" s="70"/>
      <c r="ME55" s="70"/>
      <c r="MF55" s="70"/>
      <c r="MG55" s="70"/>
      <c r="MH55" s="70"/>
      <c r="MI55" s="70"/>
      <c r="MJ55" s="70"/>
      <c r="MK55" s="70"/>
      <c r="ML55" s="70"/>
      <c r="MM55" s="71"/>
      <c r="MN55" s="69">
        <f>データ!DL7</f>
        <v>26.4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0.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8.6</v>
      </c>
      <c r="Q79" s="70"/>
      <c r="R79" s="70"/>
      <c r="S79" s="70"/>
      <c r="T79" s="70"/>
      <c r="U79" s="70"/>
      <c r="V79" s="70"/>
      <c r="W79" s="70"/>
      <c r="X79" s="70"/>
      <c r="Y79" s="70"/>
      <c r="Z79" s="70"/>
      <c r="AA79" s="70"/>
      <c r="AB79" s="70"/>
      <c r="AC79" s="70"/>
      <c r="AD79" s="71"/>
      <c r="AE79" s="69">
        <f>データ!DT7</f>
        <v>8.1999999999999993</v>
      </c>
      <c r="AF79" s="70"/>
      <c r="AG79" s="70"/>
      <c r="AH79" s="70"/>
      <c r="AI79" s="70"/>
      <c r="AJ79" s="70"/>
      <c r="AK79" s="70"/>
      <c r="AL79" s="70"/>
      <c r="AM79" s="70"/>
      <c r="AN79" s="70"/>
      <c r="AO79" s="70"/>
      <c r="AP79" s="70"/>
      <c r="AQ79" s="70"/>
      <c r="AR79" s="70"/>
      <c r="AS79" s="71"/>
      <c r="AT79" s="69">
        <f>データ!DU7</f>
        <v>10.3</v>
      </c>
      <c r="AU79" s="70"/>
      <c r="AV79" s="70"/>
      <c r="AW79" s="70"/>
      <c r="AX79" s="70"/>
      <c r="AY79" s="70"/>
      <c r="AZ79" s="70"/>
      <c r="BA79" s="70"/>
      <c r="BB79" s="70"/>
      <c r="BC79" s="70"/>
      <c r="BD79" s="70"/>
      <c r="BE79" s="70"/>
      <c r="BF79" s="70"/>
      <c r="BG79" s="70"/>
      <c r="BH79" s="71"/>
      <c r="BI79" s="69">
        <f>データ!DV7</f>
        <v>4.8</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48.6</v>
      </c>
      <c r="DH79" s="70"/>
      <c r="DI79" s="70"/>
      <c r="DJ79" s="70"/>
      <c r="DK79" s="70"/>
      <c r="DL79" s="70"/>
      <c r="DM79" s="70"/>
      <c r="DN79" s="70"/>
      <c r="DO79" s="70"/>
      <c r="DP79" s="70"/>
      <c r="DQ79" s="70"/>
      <c r="DR79" s="70"/>
      <c r="DS79" s="70"/>
      <c r="DT79" s="70"/>
      <c r="DU79" s="71"/>
      <c r="DV79" s="69">
        <f>データ!EE7</f>
        <v>49</v>
      </c>
      <c r="DW79" s="70"/>
      <c r="DX79" s="70"/>
      <c r="DY79" s="70"/>
      <c r="DZ79" s="70"/>
      <c r="EA79" s="70"/>
      <c r="EB79" s="70"/>
      <c r="EC79" s="70"/>
      <c r="ED79" s="70"/>
      <c r="EE79" s="70"/>
      <c r="EF79" s="70"/>
      <c r="EG79" s="70"/>
      <c r="EH79" s="70"/>
      <c r="EI79" s="70"/>
      <c r="EJ79" s="71"/>
      <c r="EK79" s="69">
        <f>データ!EF7</f>
        <v>50</v>
      </c>
      <c r="EL79" s="70"/>
      <c r="EM79" s="70"/>
      <c r="EN79" s="70"/>
      <c r="EO79" s="70"/>
      <c r="EP79" s="70"/>
      <c r="EQ79" s="70"/>
      <c r="ER79" s="70"/>
      <c r="ES79" s="70"/>
      <c r="ET79" s="70"/>
      <c r="EU79" s="70"/>
      <c r="EV79" s="70"/>
      <c r="EW79" s="70"/>
      <c r="EX79" s="70"/>
      <c r="EY79" s="71"/>
      <c r="EZ79" s="69">
        <f>データ!EG7</f>
        <v>52.8</v>
      </c>
      <c r="FA79" s="70"/>
      <c r="FB79" s="70"/>
      <c r="FC79" s="70"/>
      <c r="FD79" s="70"/>
      <c r="FE79" s="70"/>
      <c r="FF79" s="70"/>
      <c r="FG79" s="70"/>
      <c r="FH79" s="70"/>
      <c r="FI79" s="70"/>
      <c r="FJ79" s="70"/>
      <c r="FK79" s="70"/>
      <c r="FL79" s="70"/>
      <c r="FM79" s="70"/>
      <c r="FN79" s="71"/>
      <c r="FO79" s="69">
        <f>データ!EH7</f>
        <v>53.4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73.900000000000006</v>
      </c>
      <c r="GU79" s="70"/>
      <c r="GV79" s="70"/>
      <c r="GW79" s="70"/>
      <c r="GX79" s="70"/>
      <c r="GY79" s="70"/>
      <c r="GZ79" s="70"/>
      <c r="HA79" s="70"/>
      <c r="HB79" s="70"/>
      <c r="HC79" s="70"/>
      <c r="HD79" s="70"/>
      <c r="HE79" s="70"/>
      <c r="HF79" s="70"/>
      <c r="HG79" s="70"/>
      <c r="HH79" s="71"/>
      <c r="HI79" s="69">
        <f>データ!EP7</f>
        <v>66</v>
      </c>
      <c r="HJ79" s="70"/>
      <c r="HK79" s="70"/>
      <c r="HL79" s="70"/>
      <c r="HM79" s="70"/>
      <c r="HN79" s="70"/>
      <c r="HO79" s="70"/>
      <c r="HP79" s="70"/>
      <c r="HQ79" s="70"/>
      <c r="HR79" s="70"/>
      <c r="HS79" s="70"/>
      <c r="HT79" s="70"/>
      <c r="HU79" s="70"/>
      <c r="HV79" s="70"/>
      <c r="HW79" s="71"/>
      <c r="HX79" s="69">
        <f>データ!EQ7</f>
        <v>60.1</v>
      </c>
      <c r="HY79" s="70"/>
      <c r="HZ79" s="70"/>
      <c r="IA79" s="70"/>
      <c r="IB79" s="70"/>
      <c r="IC79" s="70"/>
      <c r="ID79" s="70"/>
      <c r="IE79" s="70"/>
      <c r="IF79" s="70"/>
      <c r="IG79" s="70"/>
      <c r="IH79" s="70"/>
      <c r="II79" s="70"/>
      <c r="IJ79" s="70"/>
      <c r="IK79" s="70"/>
      <c r="IL79" s="71"/>
      <c r="IM79" s="69">
        <f>データ!ER7</f>
        <v>65.5</v>
      </c>
      <c r="IN79" s="70"/>
      <c r="IO79" s="70"/>
      <c r="IP79" s="70"/>
      <c r="IQ79" s="70"/>
      <c r="IR79" s="70"/>
      <c r="IS79" s="70"/>
      <c r="IT79" s="70"/>
      <c r="IU79" s="70"/>
      <c r="IV79" s="70"/>
      <c r="IW79" s="70"/>
      <c r="IX79" s="70"/>
      <c r="IY79" s="70"/>
      <c r="IZ79" s="70"/>
      <c r="JA79" s="71"/>
      <c r="JB79" s="69">
        <f>データ!ES7</f>
        <v>64.5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40232642</v>
      </c>
      <c r="KH79" s="67"/>
      <c r="KI79" s="67"/>
      <c r="KJ79" s="67"/>
      <c r="KK79" s="67"/>
      <c r="KL79" s="67"/>
      <c r="KM79" s="67"/>
      <c r="KN79" s="67"/>
      <c r="KO79" s="67"/>
      <c r="KP79" s="67"/>
      <c r="KQ79" s="67"/>
      <c r="KR79" s="67"/>
      <c r="KS79" s="67"/>
      <c r="KT79" s="67"/>
      <c r="KU79" s="68"/>
      <c r="KV79" s="66">
        <f>データ!FA7</f>
        <v>40041006</v>
      </c>
      <c r="KW79" s="67"/>
      <c r="KX79" s="67"/>
      <c r="KY79" s="67"/>
      <c r="KZ79" s="67"/>
      <c r="LA79" s="67"/>
      <c r="LB79" s="67"/>
      <c r="LC79" s="67"/>
      <c r="LD79" s="67"/>
      <c r="LE79" s="67"/>
      <c r="LF79" s="67"/>
      <c r="LG79" s="67"/>
      <c r="LH79" s="67"/>
      <c r="LI79" s="67"/>
      <c r="LJ79" s="68"/>
      <c r="LK79" s="66">
        <f>データ!FB7</f>
        <v>40713595</v>
      </c>
      <c r="LL79" s="67"/>
      <c r="LM79" s="67"/>
      <c r="LN79" s="67"/>
      <c r="LO79" s="67"/>
      <c r="LP79" s="67"/>
      <c r="LQ79" s="67"/>
      <c r="LR79" s="67"/>
      <c r="LS79" s="67"/>
      <c r="LT79" s="67"/>
      <c r="LU79" s="67"/>
      <c r="LV79" s="67"/>
      <c r="LW79" s="67"/>
      <c r="LX79" s="67"/>
      <c r="LY79" s="68"/>
      <c r="LZ79" s="66">
        <f>データ!FC7</f>
        <v>40954093</v>
      </c>
      <c r="MA79" s="67"/>
      <c r="MB79" s="67"/>
      <c r="MC79" s="67"/>
      <c r="MD79" s="67"/>
      <c r="ME79" s="67"/>
      <c r="MF79" s="67"/>
      <c r="MG79" s="67"/>
      <c r="MH79" s="67"/>
      <c r="MI79" s="67"/>
      <c r="MJ79" s="67"/>
      <c r="MK79" s="67"/>
      <c r="ML79" s="67"/>
      <c r="MM79" s="67"/>
      <c r="MN79" s="68"/>
      <c r="MO79" s="66">
        <f>データ!FD7</f>
        <v>42475034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C5sBTMfhvxIairfjlmHWZ1qU7Lu17rQ5ur4BAyWgUa+tKdODWUHWicu/fKuKdJFdf+/ATEHzj4EApIRck1jQ==" saltValue="mXPUQk0QjU7sykijX2LjV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156</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157</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c r="A6" s="35" t="s">
        <v>159</v>
      </c>
      <c r="B6" s="50">
        <f>B8</f>
        <v>2022</v>
      </c>
      <c r="C6" s="50">
        <f t="shared" ref="C6:M6" si="2">C8</f>
        <v>268089</v>
      </c>
      <c r="D6" s="50">
        <f t="shared" si="2"/>
        <v>46</v>
      </c>
      <c r="E6" s="50">
        <f t="shared" si="2"/>
        <v>6</v>
      </c>
      <c r="F6" s="50">
        <f t="shared" si="2"/>
        <v>0</v>
      </c>
      <c r="G6" s="50">
        <f t="shared" si="2"/>
        <v>1</v>
      </c>
      <c r="H6" s="147" t="str">
        <f>IF(H8&lt;&gt;I8,H8,"")&amp;IF(I8&lt;&gt;J8,I8,"")&amp;"　"&amp;J8</f>
        <v>京都府国民健康保険山城病院組合　京都山城総合医療センター</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25</v>
      </c>
      <c r="R6" s="50" t="str">
        <f t="shared" si="3"/>
        <v>対象</v>
      </c>
      <c r="S6" s="50" t="str">
        <f t="shared" si="3"/>
        <v>ド 透 I 未 訓</v>
      </c>
      <c r="T6" s="50" t="str">
        <f t="shared" si="3"/>
        <v>救 臨 感 災 地</v>
      </c>
      <c r="U6" s="51" t="str">
        <f>U8</f>
        <v>-</v>
      </c>
      <c r="V6" s="51">
        <f>V8</f>
        <v>23992</v>
      </c>
      <c r="W6" s="50" t="str">
        <f>W8</f>
        <v>非該当</v>
      </c>
      <c r="X6" s="50" t="str">
        <f t="shared" ref="X6" si="4">X8</f>
        <v>非該当</v>
      </c>
      <c r="Y6" s="50" t="str">
        <f t="shared" si="3"/>
        <v>７：１</v>
      </c>
      <c r="Z6" s="51">
        <f t="shared" si="3"/>
        <v>311</v>
      </c>
      <c r="AA6" s="51" t="str">
        <f t="shared" si="3"/>
        <v>-</v>
      </c>
      <c r="AB6" s="51" t="str">
        <f t="shared" si="3"/>
        <v>-</v>
      </c>
      <c r="AC6" s="51" t="str">
        <f t="shared" si="3"/>
        <v>-</v>
      </c>
      <c r="AD6" s="51">
        <f t="shared" si="3"/>
        <v>10</v>
      </c>
      <c r="AE6" s="51">
        <f t="shared" si="3"/>
        <v>321</v>
      </c>
      <c r="AF6" s="51">
        <f t="shared" si="3"/>
        <v>302</v>
      </c>
      <c r="AG6" s="51" t="str">
        <f t="shared" si="3"/>
        <v>-</v>
      </c>
      <c r="AH6" s="51">
        <f t="shared" si="3"/>
        <v>302</v>
      </c>
      <c r="AI6" s="52">
        <f>IF(AI8="-",NA(),AI8)</f>
        <v>100.4</v>
      </c>
      <c r="AJ6" s="52">
        <f t="shared" ref="AJ6:AR6" si="5">IF(AJ8="-",NA(),AJ8)</f>
        <v>100.6</v>
      </c>
      <c r="AK6" s="52">
        <f t="shared" si="5"/>
        <v>99</v>
      </c>
      <c r="AL6" s="52">
        <f t="shared" si="5"/>
        <v>104.9</v>
      </c>
      <c r="AM6" s="52">
        <f t="shared" si="5"/>
        <v>105.3</v>
      </c>
      <c r="AN6" s="52">
        <f t="shared" si="5"/>
        <v>97.8</v>
      </c>
      <c r="AO6" s="52">
        <f t="shared" si="5"/>
        <v>97</v>
      </c>
      <c r="AP6" s="52">
        <f t="shared" si="5"/>
        <v>102.4</v>
      </c>
      <c r="AQ6" s="52">
        <f t="shared" si="5"/>
        <v>107.2</v>
      </c>
      <c r="AR6" s="52">
        <f t="shared" si="5"/>
        <v>104.8</v>
      </c>
      <c r="AS6" s="52" t="str">
        <f>IF(AS8="-","【-】","【"&amp;SUBSTITUTE(TEXT(AS8,"#,##0.0"),"-","△")&amp;"】")</f>
        <v>【103.5】</v>
      </c>
      <c r="AT6" s="52">
        <f>IF(AT8="-",NA(),AT8)</f>
        <v>97.1</v>
      </c>
      <c r="AU6" s="52">
        <f t="shared" ref="AU6:BC6" si="6">IF(AU8="-",NA(),AU8)</f>
        <v>97.5</v>
      </c>
      <c r="AV6" s="52">
        <f t="shared" si="6"/>
        <v>91.9</v>
      </c>
      <c r="AW6" s="52">
        <f t="shared" si="6"/>
        <v>93.7</v>
      </c>
      <c r="AX6" s="52">
        <f t="shared" si="6"/>
        <v>93.8</v>
      </c>
      <c r="AY6" s="52">
        <f t="shared" si="6"/>
        <v>89.7</v>
      </c>
      <c r="AZ6" s="52">
        <f t="shared" si="6"/>
        <v>89.3</v>
      </c>
      <c r="BA6" s="52">
        <f t="shared" si="6"/>
        <v>84.1</v>
      </c>
      <c r="BB6" s="52">
        <f t="shared" si="6"/>
        <v>86.3</v>
      </c>
      <c r="BC6" s="52">
        <f t="shared" si="6"/>
        <v>86.6</v>
      </c>
      <c r="BD6" s="52" t="str">
        <f>IF(BD8="-","【-】","【"&amp;SUBSTITUTE(TEXT(BD8,"#,##0.0"),"-","△")&amp;"】")</f>
        <v>【86.4】</v>
      </c>
      <c r="BE6" s="52">
        <f>IF(BE8="-",NA(),BE8)</f>
        <v>96.3</v>
      </c>
      <c r="BF6" s="52">
        <f t="shared" ref="BF6:BN6" si="7">IF(BF8="-",NA(),BF8)</f>
        <v>96.8</v>
      </c>
      <c r="BG6" s="52">
        <f t="shared" si="7"/>
        <v>91.2</v>
      </c>
      <c r="BH6" s="52">
        <f t="shared" si="7"/>
        <v>93</v>
      </c>
      <c r="BI6" s="52">
        <f t="shared" si="7"/>
        <v>93.2</v>
      </c>
      <c r="BJ6" s="52">
        <f t="shared" si="7"/>
        <v>86.7</v>
      </c>
      <c r="BK6" s="52">
        <f t="shared" si="7"/>
        <v>86.5</v>
      </c>
      <c r="BL6" s="52">
        <f t="shared" si="7"/>
        <v>81.400000000000006</v>
      </c>
      <c r="BM6" s="52">
        <f t="shared" si="7"/>
        <v>83.7</v>
      </c>
      <c r="BN6" s="52">
        <f t="shared" si="7"/>
        <v>84</v>
      </c>
      <c r="BO6" s="52" t="str">
        <f>IF(BO8="-","【-】","【"&amp;SUBSTITUTE(TEXT(BO8,"#,##0.0"),"-","△")&amp;"】")</f>
        <v>【83.7】</v>
      </c>
      <c r="BP6" s="52">
        <f>IF(BP8="-",NA(),BP8)</f>
        <v>70.8</v>
      </c>
      <c r="BQ6" s="52">
        <f t="shared" ref="BQ6:BY6" si="8">IF(BQ8="-",NA(),BQ8)</f>
        <v>72.400000000000006</v>
      </c>
      <c r="BR6" s="52">
        <f t="shared" si="8"/>
        <v>66.3</v>
      </c>
      <c r="BS6" s="52">
        <f t="shared" si="8"/>
        <v>67.599999999999994</v>
      </c>
      <c r="BT6" s="52">
        <f t="shared" si="8"/>
        <v>69.900000000000006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51774</v>
      </c>
      <c r="CB6" s="53">
        <f t="shared" ref="CB6:CJ6" si="9">IF(CB8="-",NA(),CB8)</f>
        <v>51126</v>
      </c>
      <c r="CC6" s="53">
        <f t="shared" si="9"/>
        <v>54388</v>
      </c>
      <c r="CD6" s="53">
        <f t="shared" si="9"/>
        <v>55903</v>
      </c>
      <c r="CE6" s="53">
        <f t="shared" si="9"/>
        <v>59748</v>
      </c>
      <c r="CF6" s="53">
        <f t="shared" si="9"/>
        <v>52405</v>
      </c>
      <c r="CG6" s="53">
        <f t="shared" si="9"/>
        <v>53523</v>
      </c>
      <c r="CH6" s="53">
        <f t="shared" si="9"/>
        <v>57368</v>
      </c>
      <c r="CI6" s="53">
        <f t="shared" si="9"/>
        <v>59838</v>
      </c>
      <c r="CJ6" s="53">
        <f t="shared" si="9"/>
        <v>62697</v>
      </c>
      <c r="CK6" s="52" t="str">
        <f>IF(CK8="-","【-】","【"&amp;SUBSTITUTE(TEXT(CK8,"#,##0"),"-","△")&amp;"】")</f>
        <v>【61,837】</v>
      </c>
      <c r="CL6" s="53">
        <f>IF(CL8="-",NA(),CL8)</f>
        <v>16157</v>
      </c>
      <c r="CM6" s="53">
        <f t="shared" ref="CM6:CU6" si="10">IF(CM8="-",NA(),CM8)</f>
        <v>17130</v>
      </c>
      <c r="CN6" s="53">
        <f t="shared" si="10"/>
        <v>17988</v>
      </c>
      <c r="CO6" s="53">
        <f t="shared" si="10"/>
        <v>18744</v>
      </c>
      <c r="CP6" s="53">
        <f t="shared" si="10"/>
        <v>18354</v>
      </c>
      <c r="CQ6" s="53">
        <f t="shared" si="10"/>
        <v>14290</v>
      </c>
      <c r="CR6" s="53">
        <f t="shared" si="10"/>
        <v>15111</v>
      </c>
      <c r="CS6" s="53">
        <f t="shared" si="10"/>
        <v>15986</v>
      </c>
      <c r="CT6" s="53">
        <f t="shared" si="10"/>
        <v>16421</v>
      </c>
      <c r="CU6" s="53">
        <f t="shared" si="10"/>
        <v>17279</v>
      </c>
      <c r="CV6" s="52" t="str">
        <f>IF(CV8="-","【-】","【"&amp;SUBSTITUTE(TEXT(CV8,"#,##0"),"-","△")&amp;"】")</f>
        <v>【17,600】</v>
      </c>
      <c r="CW6" s="52">
        <f>IF(CW8="-",NA(),CW8)</f>
        <v>49.9</v>
      </c>
      <c r="CX6" s="52">
        <f t="shared" ref="CX6:DF6" si="11">IF(CX8="-",NA(),CX8)</f>
        <v>49.5</v>
      </c>
      <c r="CY6" s="52">
        <f t="shared" si="11"/>
        <v>55.9</v>
      </c>
      <c r="CZ6" s="52">
        <f t="shared" si="11"/>
        <v>53.5</v>
      </c>
      <c r="DA6" s="52">
        <f t="shared" si="11"/>
        <v>53.5</v>
      </c>
      <c r="DB6" s="52">
        <f t="shared" si="11"/>
        <v>56</v>
      </c>
      <c r="DC6" s="52">
        <f t="shared" si="11"/>
        <v>56.2</v>
      </c>
      <c r="DD6" s="52">
        <f t="shared" si="11"/>
        <v>60.8</v>
      </c>
      <c r="DE6" s="52">
        <f t="shared" si="11"/>
        <v>57.4</v>
      </c>
      <c r="DF6" s="52">
        <f t="shared" si="11"/>
        <v>55.7</v>
      </c>
      <c r="DG6" s="52" t="str">
        <f>IF(DG8="-","【-】","【"&amp;SUBSTITUTE(TEXT(DG8,"#,##0.0"),"-","△")&amp;"】")</f>
        <v>【55.6】</v>
      </c>
      <c r="DH6" s="52">
        <f>IF(DH8="-",NA(),DH8)</f>
        <v>24.1</v>
      </c>
      <c r="DI6" s="52">
        <f t="shared" ref="DI6:DQ6" si="12">IF(DI8="-",NA(),DI8)</f>
        <v>25.2</v>
      </c>
      <c r="DJ6" s="52">
        <f t="shared" si="12"/>
        <v>26</v>
      </c>
      <c r="DK6" s="52">
        <f t="shared" si="12"/>
        <v>27.1</v>
      </c>
      <c r="DL6" s="52">
        <f t="shared" si="12"/>
        <v>26.4</v>
      </c>
      <c r="DM6" s="52">
        <f t="shared" si="12"/>
        <v>23.6</v>
      </c>
      <c r="DN6" s="52">
        <f t="shared" si="12"/>
        <v>24.2</v>
      </c>
      <c r="DO6" s="52">
        <f t="shared" si="12"/>
        <v>24.1</v>
      </c>
      <c r="DP6" s="52">
        <f t="shared" si="12"/>
        <v>23.9</v>
      </c>
      <c r="DQ6" s="52">
        <f t="shared" si="12"/>
        <v>24.4</v>
      </c>
      <c r="DR6" s="52" t="str">
        <f>IF(DR8="-","【-】","【"&amp;SUBSTITUTE(TEXT(DR8,"#,##0.0"),"-","△")&amp;"】")</f>
        <v>【25.1】</v>
      </c>
      <c r="DS6" s="52">
        <f>IF(DS8="-",NA(),DS8)</f>
        <v>8.6</v>
      </c>
      <c r="DT6" s="52">
        <f t="shared" ref="DT6:EB6" si="13">IF(DT8="-",NA(),DT8)</f>
        <v>8.1999999999999993</v>
      </c>
      <c r="DU6" s="52">
        <f t="shared" si="13"/>
        <v>10.3</v>
      </c>
      <c r="DV6" s="52">
        <f t="shared" si="13"/>
        <v>4.8</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48.6</v>
      </c>
      <c r="EE6" s="52">
        <f t="shared" ref="EE6:EM6" si="14">IF(EE8="-",NA(),EE8)</f>
        <v>49</v>
      </c>
      <c r="EF6" s="52">
        <f t="shared" si="14"/>
        <v>50</v>
      </c>
      <c r="EG6" s="52">
        <f t="shared" si="14"/>
        <v>52.8</v>
      </c>
      <c r="EH6" s="52">
        <f t="shared" si="14"/>
        <v>53.4</v>
      </c>
      <c r="EI6" s="52">
        <f t="shared" si="14"/>
        <v>51.9</v>
      </c>
      <c r="EJ6" s="52">
        <f t="shared" si="14"/>
        <v>52.9</v>
      </c>
      <c r="EK6" s="52">
        <f t="shared" si="14"/>
        <v>54.3</v>
      </c>
      <c r="EL6" s="52">
        <f t="shared" si="14"/>
        <v>54.9</v>
      </c>
      <c r="EM6" s="52">
        <f t="shared" si="14"/>
        <v>56.1</v>
      </c>
      <c r="EN6" s="52" t="str">
        <f>IF(EN8="-","【-】","【"&amp;SUBSTITUTE(TEXT(EN8,"#,##0.0"),"-","△")&amp;"】")</f>
        <v>【56.4】</v>
      </c>
      <c r="EO6" s="52">
        <f>IF(EO8="-",NA(),EO8)</f>
        <v>73.900000000000006</v>
      </c>
      <c r="EP6" s="52">
        <f t="shared" ref="EP6:EX6" si="15">IF(EP8="-",NA(),EP8)</f>
        <v>66</v>
      </c>
      <c r="EQ6" s="52">
        <f t="shared" si="15"/>
        <v>60.1</v>
      </c>
      <c r="ER6" s="52">
        <f t="shared" si="15"/>
        <v>65.5</v>
      </c>
      <c r="ES6" s="52">
        <f t="shared" si="15"/>
        <v>64.5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40232642</v>
      </c>
      <c r="FA6" s="53">
        <f t="shared" ref="FA6:FI6" si="16">IF(FA8="-",NA(),FA8)</f>
        <v>40041006</v>
      </c>
      <c r="FB6" s="53">
        <f t="shared" si="16"/>
        <v>40713595</v>
      </c>
      <c r="FC6" s="53">
        <f t="shared" si="16"/>
        <v>40954093</v>
      </c>
      <c r="FD6" s="53">
        <f t="shared" si="16"/>
        <v>42475034</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160</v>
      </c>
      <c r="B7" s="50">
        <f t="shared" ref="B7:AH7" si="17">B8</f>
        <v>2022</v>
      </c>
      <c r="C7" s="50">
        <f t="shared" si="17"/>
        <v>268089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25</v>
      </c>
      <c r="R7" s="50" t="str">
        <f t="shared" si="17"/>
        <v>対象</v>
      </c>
      <c r="S7" s="50" t="str">
        <f t="shared" si="17"/>
        <v>ド 透 I 未 訓</v>
      </c>
      <c r="T7" s="50" t="str">
        <f t="shared" si="17"/>
        <v>救 臨 感 災 地</v>
      </c>
      <c r="U7" s="51" t="str">
        <f>U8</f>
        <v>-</v>
      </c>
      <c r="V7" s="51">
        <f>V8</f>
        <v>23992</v>
      </c>
      <c r="W7" s="50" t="str">
        <f>W8</f>
        <v>非該当</v>
      </c>
      <c r="X7" s="50" t="str">
        <f t="shared" si="17"/>
        <v>非該当</v>
      </c>
      <c r="Y7" s="50" t="str">
        <f t="shared" si="17"/>
        <v>７：１</v>
      </c>
      <c r="Z7" s="51">
        <f t="shared" si="17"/>
        <v>311</v>
      </c>
      <c r="AA7" s="51" t="str">
        <f t="shared" si="17"/>
        <v>-</v>
      </c>
      <c r="AB7" s="51" t="str">
        <f t="shared" si="17"/>
        <v>-</v>
      </c>
      <c r="AC7" s="51" t="str">
        <f t="shared" si="17"/>
        <v>-</v>
      </c>
      <c r="AD7" s="51">
        <f t="shared" si="17"/>
        <v>10</v>
      </c>
      <c r="AE7" s="51">
        <f t="shared" si="17"/>
        <v>321</v>
      </c>
      <c r="AF7" s="51">
        <f t="shared" si="17"/>
        <v>302</v>
      </c>
      <c r="AG7" s="51" t="str">
        <f t="shared" si="17"/>
        <v>-</v>
      </c>
      <c r="AH7" s="51">
        <f t="shared" si="17"/>
        <v>302</v>
      </c>
      <c r="AI7" s="52">
        <f>AI8</f>
        <v>100.4</v>
      </c>
      <c r="AJ7" s="52">
        <f t="shared" ref="AJ7:AR7" si="18">AJ8</f>
        <v>100.6</v>
      </c>
      <c r="AK7" s="52">
        <f t="shared" si="18"/>
        <v>99</v>
      </c>
      <c r="AL7" s="52">
        <f t="shared" si="18"/>
        <v>104.9</v>
      </c>
      <c r="AM7" s="52">
        <f t="shared" si="18"/>
        <v>105.3</v>
      </c>
      <c r="AN7" s="52">
        <f t="shared" si="18"/>
        <v>97.8</v>
      </c>
      <c r="AO7" s="52">
        <f t="shared" si="18"/>
        <v>97</v>
      </c>
      <c r="AP7" s="52">
        <f t="shared" si="18"/>
        <v>102.4</v>
      </c>
      <c r="AQ7" s="52">
        <f t="shared" si="18"/>
        <v>107.2</v>
      </c>
      <c r="AR7" s="52">
        <f t="shared" si="18"/>
        <v>104.8</v>
      </c>
      <c r="AS7" s="52"/>
      <c r="AT7" s="52">
        <f>AT8</f>
        <v>97.1</v>
      </c>
      <c r="AU7" s="52">
        <f t="shared" ref="AU7:BC7" si="19">AU8</f>
        <v>97.5</v>
      </c>
      <c r="AV7" s="52">
        <f t="shared" si="19"/>
        <v>91.9</v>
      </c>
      <c r="AW7" s="52">
        <f t="shared" si="19"/>
        <v>93.7</v>
      </c>
      <c r="AX7" s="52">
        <f t="shared" si="19"/>
        <v>93.8</v>
      </c>
      <c r="AY7" s="52">
        <f t="shared" si="19"/>
        <v>89.7</v>
      </c>
      <c r="AZ7" s="52">
        <f t="shared" si="19"/>
        <v>89.3</v>
      </c>
      <c r="BA7" s="52">
        <f t="shared" si="19"/>
        <v>84.1</v>
      </c>
      <c r="BB7" s="52">
        <f t="shared" si="19"/>
        <v>86.3</v>
      </c>
      <c r="BC7" s="52">
        <f t="shared" si="19"/>
        <v>86.6</v>
      </c>
      <c r="BD7" s="52"/>
      <c r="BE7" s="52">
        <f>BE8</f>
        <v>96.3</v>
      </c>
      <c r="BF7" s="52">
        <f t="shared" ref="BF7:BN7" si="20">BF8</f>
        <v>96.8</v>
      </c>
      <c r="BG7" s="52">
        <f t="shared" si="20"/>
        <v>91.2</v>
      </c>
      <c r="BH7" s="52">
        <f t="shared" si="20"/>
        <v>93</v>
      </c>
      <c r="BI7" s="52">
        <f t="shared" si="20"/>
        <v>93.2</v>
      </c>
      <c r="BJ7" s="52">
        <f t="shared" si="20"/>
        <v>86.7</v>
      </c>
      <c r="BK7" s="52">
        <f t="shared" si="20"/>
        <v>86.5</v>
      </c>
      <c r="BL7" s="52">
        <f t="shared" si="20"/>
        <v>81.400000000000006</v>
      </c>
      <c r="BM7" s="52">
        <f t="shared" si="20"/>
        <v>83.7</v>
      </c>
      <c r="BN7" s="52">
        <f t="shared" si="20"/>
        <v>84</v>
      </c>
      <c r="BO7" s="52"/>
      <c r="BP7" s="52">
        <f>BP8</f>
        <v>70.8</v>
      </c>
      <c r="BQ7" s="52">
        <f t="shared" ref="BQ7:BY7" si="21">BQ8</f>
        <v>72.400000000000006</v>
      </c>
      <c r="BR7" s="52">
        <f t="shared" si="21"/>
        <v>66.3</v>
      </c>
      <c r="BS7" s="52">
        <f t="shared" si="21"/>
        <v>67.599999999999994</v>
      </c>
      <c r="BT7" s="52">
        <f t="shared" si="21"/>
        <v>69.900000000000006</v>
      </c>
      <c r="BU7" s="52">
        <f t="shared" si="21"/>
        <v>74.099999999999994</v>
      </c>
      <c r="BV7" s="52">
        <f t="shared" si="21"/>
        <v>74.400000000000006</v>
      </c>
      <c r="BW7" s="52">
        <f t="shared" si="21"/>
        <v>66.5</v>
      </c>
      <c r="BX7" s="52">
        <f t="shared" si="21"/>
        <v>66.8</v>
      </c>
      <c r="BY7" s="52">
        <f t="shared" si="21"/>
        <v>66.599999999999994</v>
      </c>
      <c r="BZ7" s="52"/>
      <c r="CA7" s="53">
        <f>CA8</f>
        <v>51774</v>
      </c>
      <c r="CB7" s="53">
        <f t="shared" ref="CB7:CJ7" si="22">CB8</f>
        <v>51126</v>
      </c>
      <c r="CC7" s="53">
        <f t="shared" si="22"/>
        <v>54388</v>
      </c>
      <c r="CD7" s="53">
        <f t="shared" si="22"/>
        <v>55903</v>
      </c>
      <c r="CE7" s="53">
        <f t="shared" si="22"/>
        <v>59748</v>
      </c>
      <c r="CF7" s="53">
        <f t="shared" si="22"/>
        <v>52405</v>
      </c>
      <c r="CG7" s="53">
        <f t="shared" si="22"/>
        <v>53523</v>
      </c>
      <c r="CH7" s="53">
        <f t="shared" si="22"/>
        <v>57368</v>
      </c>
      <c r="CI7" s="53">
        <f t="shared" si="22"/>
        <v>59838</v>
      </c>
      <c r="CJ7" s="53">
        <f t="shared" si="22"/>
        <v>62697</v>
      </c>
      <c r="CK7" s="52"/>
      <c r="CL7" s="53">
        <f>CL8</f>
        <v>16157</v>
      </c>
      <c r="CM7" s="53">
        <f t="shared" ref="CM7:CU7" si="23">CM8</f>
        <v>17130</v>
      </c>
      <c r="CN7" s="53">
        <f t="shared" si="23"/>
        <v>17988</v>
      </c>
      <c r="CO7" s="53">
        <f t="shared" si="23"/>
        <v>18744</v>
      </c>
      <c r="CP7" s="53">
        <f t="shared" si="23"/>
        <v>18354</v>
      </c>
      <c r="CQ7" s="53">
        <f t="shared" si="23"/>
        <v>14290</v>
      </c>
      <c r="CR7" s="53">
        <f t="shared" si="23"/>
        <v>15111</v>
      </c>
      <c r="CS7" s="53">
        <f t="shared" si="23"/>
        <v>15986</v>
      </c>
      <c r="CT7" s="53">
        <f t="shared" si="23"/>
        <v>16421</v>
      </c>
      <c r="CU7" s="53">
        <f t="shared" si="23"/>
        <v>17279</v>
      </c>
      <c r="CV7" s="52"/>
      <c r="CW7" s="52">
        <f>CW8</f>
        <v>49.9</v>
      </c>
      <c r="CX7" s="52">
        <f t="shared" ref="CX7:DF7" si="24">CX8</f>
        <v>49.5</v>
      </c>
      <c r="CY7" s="52">
        <f t="shared" si="24"/>
        <v>55.9</v>
      </c>
      <c r="CZ7" s="52">
        <f t="shared" si="24"/>
        <v>53.5</v>
      </c>
      <c r="DA7" s="52">
        <f t="shared" si="24"/>
        <v>53.5</v>
      </c>
      <c r="DB7" s="52">
        <f t="shared" si="24"/>
        <v>56</v>
      </c>
      <c r="DC7" s="52">
        <f t="shared" si="24"/>
        <v>56.2</v>
      </c>
      <c r="DD7" s="52">
        <f t="shared" si="24"/>
        <v>60.8</v>
      </c>
      <c r="DE7" s="52">
        <f t="shared" si="24"/>
        <v>57.4</v>
      </c>
      <c r="DF7" s="52">
        <f t="shared" si="24"/>
        <v>55.7</v>
      </c>
      <c r="DG7" s="52"/>
      <c r="DH7" s="52">
        <f>DH8</f>
        <v>24.1</v>
      </c>
      <c r="DI7" s="52">
        <f t="shared" ref="DI7:DQ7" si="25">DI8</f>
        <v>25.2</v>
      </c>
      <c r="DJ7" s="52">
        <f t="shared" si="25"/>
        <v>26</v>
      </c>
      <c r="DK7" s="52">
        <f t="shared" si="25"/>
        <v>27.1</v>
      </c>
      <c r="DL7" s="52">
        <f t="shared" si="25"/>
        <v>26.4</v>
      </c>
      <c r="DM7" s="52">
        <f t="shared" si="25"/>
        <v>23.6</v>
      </c>
      <c r="DN7" s="52">
        <f t="shared" si="25"/>
        <v>24.2</v>
      </c>
      <c r="DO7" s="52">
        <f t="shared" si="25"/>
        <v>24.1</v>
      </c>
      <c r="DP7" s="52">
        <f t="shared" si="25"/>
        <v>23.9</v>
      </c>
      <c r="DQ7" s="52">
        <f t="shared" si="25"/>
        <v>24.4</v>
      </c>
      <c r="DR7" s="52"/>
      <c r="DS7" s="52">
        <f>DS8</f>
        <v>8.6</v>
      </c>
      <c r="DT7" s="52">
        <f t="shared" ref="DT7:EB7" si="26">DT8</f>
        <v>8.1999999999999993</v>
      </c>
      <c r="DU7" s="52">
        <f t="shared" si="26"/>
        <v>10.3</v>
      </c>
      <c r="DV7" s="52">
        <f t="shared" si="26"/>
        <v>4.8</v>
      </c>
      <c r="DW7" s="52">
        <f t="shared" si="26"/>
        <v>0</v>
      </c>
      <c r="DX7" s="52">
        <f t="shared" si="26"/>
        <v>75.900000000000006</v>
      </c>
      <c r="DY7" s="52">
        <f t="shared" si="26"/>
        <v>75.099999999999994</v>
      </c>
      <c r="DZ7" s="52">
        <f t="shared" si="26"/>
        <v>83.2</v>
      </c>
      <c r="EA7" s="52">
        <f t="shared" si="26"/>
        <v>84.6</v>
      </c>
      <c r="EB7" s="52">
        <f t="shared" si="26"/>
        <v>67.8</v>
      </c>
      <c r="EC7" s="52"/>
      <c r="ED7" s="52">
        <f>ED8</f>
        <v>48.6</v>
      </c>
      <c r="EE7" s="52">
        <f t="shared" ref="EE7:EM7" si="27">EE8</f>
        <v>49</v>
      </c>
      <c r="EF7" s="52">
        <f t="shared" si="27"/>
        <v>50</v>
      </c>
      <c r="EG7" s="52">
        <f t="shared" si="27"/>
        <v>52.8</v>
      </c>
      <c r="EH7" s="52">
        <f t="shared" si="27"/>
        <v>53.4</v>
      </c>
      <c r="EI7" s="52">
        <f t="shared" si="27"/>
        <v>51.9</v>
      </c>
      <c r="EJ7" s="52">
        <f t="shared" si="27"/>
        <v>52.9</v>
      </c>
      <c r="EK7" s="52">
        <f t="shared" si="27"/>
        <v>54.3</v>
      </c>
      <c r="EL7" s="52">
        <f t="shared" si="27"/>
        <v>54.9</v>
      </c>
      <c r="EM7" s="52">
        <f t="shared" si="27"/>
        <v>56.1</v>
      </c>
      <c r="EN7" s="52"/>
      <c r="EO7" s="52">
        <f>EO8</f>
        <v>73.900000000000006</v>
      </c>
      <c r="EP7" s="52">
        <f t="shared" ref="EP7:EX7" si="28">EP8</f>
        <v>66</v>
      </c>
      <c r="EQ7" s="52">
        <f t="shared" si="28"/>
        <v>60.1</v>
      </c>
      <c r="ER7" s="52">
        <f t="shared" si="28"/>
        <v>65.5</v>
      </c>
      <c r="ES7" s="52">
        <f t="shared" si="28"/>
        <v>64.5</v>
      </c>
      <c r="ET7" s="52">
        <f t="shared" si="28"/>
        <v>68.2</v>
      </c>
      <c r="EU7" s="52">
        <f t="shared" si="28"/>
        <v>69.400000000000006</v>
      </c>
      <c r="EV7" s="52">
        <f t="shared" si="28"/>
        <v>69.900000000000006</v>
      </c>
      <c r="EW7" s="52">
        <f t="shared" si="28"/>
        <v>68.8</v>
      </c>
      <c r="EX7" s="52">
        <f t="shared" si="28"/>
        <v>69.7</v>
      </c>
      <c r="EY7" s="52"/>
      <c r="EZ7" s="53">
        <f>EZ8</f>
        <v>40232642</v>
      </c>
      <c r="FA7" s="53">
        <f t="shared" ref="FA7:FI7" si="29">FA8</f>
        <v>40041006</v>
      </c>
      <c r="FB7" s="53">
        <f t="shared" si="29"/>
        <v>40713595</v>
      </c>
      <c r="FC7" s="53">
        <f t="shared" si="29"/>
        <v>40954093</v>
      </c>
      <c r="FD7" s="53">
        <f t="shared" si="29"/>
        <v>42475034</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268089</v>
      </c>
      <c r="D8" s="55">
        <v>46</v>
      </c>
      <c r="E8" s="55">
        <v>6</v>
      </c>
      <c r="F8" s="55">
        <v>0</v>
      </c>
      <c r="G8" s="55">
        <v>1</v>
      </c>
      <c r="H8" s="55" t="s">
        <v>161</v>
      </c>
      <c r="I8" s="55" t="s">
        <v>162</v>
      </c>
      <c r="J8" s="55" t="s">
        <v>163</v>
      </c>
      <c r="K8" s="55" t="s">
        <v>164</v>
      </c>
      <c r="L8" s="55" t="s">
        <v>165</v>
      </c>
      <c r="M8" s="55" t="s">
        <v>166</v>
      </c>
      <c r="N8" s="55" t="s">
        <v>167</v>
      </c>
      <c r="O8" s="55" t="s">
        <v>168</v>
      </c>
      <c r="P8" s="55" t="s">
        <v>169</v>
      </c>
      <c r="Q8" s="56">
        <v>25</v>
      </c>
      <c r="R8" s="55" t="s">
        <v>170</v>
      </c>
      <c r="S8" s="55" t="s">
        <v>171</v>
      </c>
      <c r="T8" s="55" t="s">
        <v>172</v>
      </c>
      <c r="U8" s="56" t="s">
        <v>40</v>
      </c>
      <c r="V8" s="56">
        <v>23992</v>
      </c>
      <c r="W8" s="55" t="s">
        <v>173</v>
      </c>
      <c r="X8" s="55" t="s">
        <v>173</v>
      </c>
      <c r="Y8" s="57" t="s">
        <v>174</v>
      </c>
      <c r="Z8" s="56">
        <v>311</v>
      </c>
      <c r="AA8" s="56" t="s">
        <v>40</v>
      </c>
      <c r="AB8" s="56" t="s">
        <v>40</v>
      </c>
      <c r="AC8" s="56" t="s">
        <v>40</v>
      </c>
      <c r="AD8" s="56">
        <v>10</v>
      </c>
      <c r="AE8" s="56">
        <v>321</v>
      </c>
      <c r="AF8" s="56">
        <v>302</v>
      </c>
      <c r="AG8" s="56" t="s">
        <v>40</v>
      </c>
      <c r="AH8" s="56">
        <v>302</v>
      </c>
      <c r="AI8" s="58">
        <v>100.4</v>
      </c>
      <c r="AJ8" s="58">
        <v>100.6</v>
      </c>
      <c r="AK8" s="58">
        <v>99</v>
      </c>
      <c r="AL8" s="58">
        <v>104.9</v>
      </c>
      <c r="AM8" s="58">
        <v>105.3</v>
      </c>
      <c r="AN8" s="58">
        <v>97.8</v>
      </c>
      <c r="AO8" s="58">
        <v>97</v>
      </c>
      <c r="AP8" s="58">
        <v>102.4</v>
      </c>
      <c r="AQ8" s="58">
        <v>107.2</v>
      </c>
      <c r="AR8" s="58">
        <v>104.8</v>
      </c>
      <c r="AS8" s="58">
        <v>103.5</v>
      </c>
      <c r="AT8" s="58">
        <v>97.1</v>
      </c>
      <c r="AU8" s="58">
        <v>97.5</v>
      </c>
      <c r="AV8" s="58">
        <v>91.9</v>
      </c>
      <c r="AW8" s="58">
        <v>93.7</v>
      </c>
      <c r="AX8" s="58">
        <v>93.8</v>
      </c>
      <c r="AY8" s="58">
        <v>89.7</v>
      </c>
      <c r="AZ8" s="58">
        <v>89.3</v>
      </c>
      <c r="BA8" s="58">
        <v>84.1</v>
      </c>
      <c r="BB8" s="58">
        <v>86.3</v>
      </c>
      <c r="BC8" s="58">
        <v>86.6</v>
      </c>
      <c r="BD8" s="58">
        <v>86.4</v>
      </c>
      <c r="BE8" s="59">
        <v>96.3</v>
      </c>
      <c r="BF8" s="59">
        <v>96.8</v>
      </c>
      <c r="BG8" s="59">
        <v>91.2</v>
      </c>
      <c r="BH8" s="59">
        <v>93</v>
      </c>
      <c r="BI8" s="59">
        <v>93.2</v>
      </c>
      <c r="BJ8" s="59">
        <v>86.7</v>
      </c>
      <c r="BK8" s="59">
        <v>86.5</v>
      </c>
      <c r="BL8" s="59">
        <v>81.400000000000006</v>
      </c>
      <c r="BM8" s="59">
        <v>83.7</v>
      </c>
      <c r="BN8" s="59">
        <v>84</v>
      </c>
      <c r="BO8" s="59">
        <v>83.7</v>
      </c>
      <c r="BP8" s="58">
        <v>70.8</v>
      </c>
      <c r="BQ8" s="58">
        <v>72.400000000000006</v>
      </c>
      <c r="BR8" s="58">
        <v>66.3</v>
      </c>
      <c r="BS8" s="58">
        <v>67.599999999999994</v>
      </c>
      <c r="BT8" s="58">
        <v>69.900000000000006</v>
      </c>
      <c r="BU8" s="58">
        <v>74.099999999999994</v>
      </c>
      <c r="BV8" s="58">
        <v>74.400000000000006</v>
      </c>
      <c r="BW8" s="58">
        <v>66.5</v>
      </c>
      <c r="BX8" s="58">
        <v>66.8</v>
      </c>
      <c r="BY8" s="58">
        <v>66.599999999999994</v>
      </c>
      <c r="BZ8" s="58">
        <v>66.8</v>
      </c>
      <c r="CA8" s="59">
        <v>51774</v>
      </c>
      <c r="CB8" s="59">
        <v>51126</v>
      </c>
      <c r="CC8" s="59">
        <v>54388</v>
      </c>
      <c r="CD8" s="59">
        <v>55903</v>
      </c>
      <c r="CE8" s="59">
        <v>59748</v>
      </c>
      <c r="CF8" s="59">
        <v>52405</v>
      </c>
      <c r="CG8" s="59">
        <v>53523</v>
      </c>
      <c r="CH8" s="59">
        <v>57368</v>
      </c>
      <c r="CI8" s="59">
        <v>59838</v>
      </c>
      <c r="CJ8" s="59">
        <v>62697</v>
      </c>
      <c r="CK8" s="58">
        <v>61837</v>
      </c>
      <c r="CL8" s="59">
        <v>16157</v>
      </c>
      <c r="CM8" s="59">
        <v>17130</v>
      </c>
      <c r="CN8" s="59">
        <v>17988</v>
      </c>
      <c r="CO8" s="59">
        <v>18744</v>
      </c>
      <c r="CP8" s="59">
        <v>18354</v>
      </c>
      <c r="CQ8" s="59">
        <v>14290</v>
      </c>
      <c r="CR8" s="59">
        <v>15111</v>
      </c>
      <c r="CS8" s="59">
        <v>15986</v>
      </c>
      <c r="CT8" s="59">
        <v>16421</v>
      </c>
      <c r="CU8" s="59">
        <v>17279</v>
      </c>
      <c r="CV8" s="58">
        <v>17600</v>
      </c>
      <c r="CW8" s="59">
        <v>49.9</v>
      </c>
      <c r="CX8" s="59">
        <v>49.5</v>
      </c>
      <c r="CY8" s="59">
        <v>55.9</v>
      </c>
      <c r="CZ8" s="59">
        <v>53.5</v>
      </c>
      <c r="DA8" s="59">
        <v>53.5</v>
      </c>
      <c r="DB8" s="59">
        <v>56</v>
      </c>
      <c r="DC8" s="59">
        <v>56.2</v>
      </c>
      <c r="DD8" s="59">
        <v>60.8</v>
      </c>
      <c r="DE8" s="59">
        <v>57.4</v>
      </c>
      <c r="DF8" s="59">
        <v>55.7</v>
      </c>
      <c r="DG8" s="59">
        <v>55.6</v>
      </c>
      <c r="DH8" s="59">
        <v>24.1</v>
      </c>
      <c r="DI8" s="59">
        <v>25.2</v>
      </c>
      <c r="DJ8" s="59">
        <v>26</v>
      </c>
      <c r="DK8" s="59">
        <v>27.1</v>
      </c>
      <c r="DL8" s="59">
        <v>26.4</v>
      </c>
      <c r="DM8" s="59">
        <v>23.6</v>
      </c>
      <c r="DN8" s="59">
        <v>24.2</v>
      </c>
      <c r="DO8" s="59">
        <v>24.1</v>
      </c>
      <c r="DP8" s="59">
        <v>23.9</v>
      </c>
      <c r="DQ8" s="59">
        <v>24.4</v>
      </c>
      <c r="DR8" s="59">
        <v>25.1</v>
      </c>
      <c r="DS8" s="59">
        <v>8.6</v>
      </c>
      <c r="DT8" s="59">
        <v>8.1999999999999993</v>
      </c>
      <c r="DU8" s="59">
        <v>10.3</v>
      </c>
      <c r="DV8" s="59">
        <v>4.8</v>
      </c>
      <c r="DW8" s="59">
        <v>0</v>
      </c>
      <c r="DX8" s="59">
        <v>75.900000000000006</v>
      </c>
      <c r="DY8" s="59">
        <v>75.099999999999994</v>
      </c>
      <c r="DZ8" s="59">
        <v>83.2</v>
      </c>
      <c r="EA8" s="59">
        <v>84.6</v>
      </c>
      <c r="EB8" s="59">
        <v>67.8</v>
      </c>
      <c r="EC8" s="59">
        <v>63</v>
      </c>
      <c r="ED8" s="58">
        <v>48.6</v>
      </c>
      <c r="EE8" s="58">
        <v>49</v>
      </c>
      <c r="EF8" s="58">
        <v>50</v>
      </c>
      <c r="EG8" s="58">
        <v>52.8</v>
      </c>
      <c r="EH8" s="58">
        <v>53.4</v>
      </c>
      <c r="EI8" s="58">
        <v>51.9</v>
      </c>
      <c r="EJ8" s="58">
        <v>52.9</v>
      </c>
      <c r="EK8" s="58">
        <v>54.3</v>
      </c>
      <c r="EL8" s="58">
        <v>54.9</v>
      </c>
      <c r="EM8" s="58">
        <v>56.1</v>
      </c>
      <c r="EN8" s="58">
        <v>56.4</v>
      </c>
      <c r="EO8" s="58">
        <v>73.900000000000006</v>
      </c>
      <c r="EP8" s="58">
        <v>66</v>
      </c>
      <c r="EQ8" s="58">
        <v>60.1</v>
      </c>
      <c r="ER8" s="58">
        <v>65.5</v>
      </c>
      <c r="ES8" s="58">
        <v>64.5</v>
      </c>
      <c r="ET8" s="58">
        <v>68.2</v>
      </c>
      <c r="EU8" s="58">
        <v>69.400000000000006</v>
      </c>
      <c r="EV8" s="58">
        <v>69.900000000000006</v>
      </c>
      <c r="EW8" s="58">
        <v>68.8</v>
      </c>
      <c r="EX8" s="58">
        <v>69.7</v>
      </c>
      <c r="EY8" s="58">
        <v>70.7</v>
      </c>
      <c r="EZ8" s="59">
        <v>40232642</v>
      </c>
      <c r="FA8" s="59">
        <v>40041006</v>
      </c>
      <c r="FB8" s="59">
        <v>40713595</v>
      </c>
      <c r="FC8" s="59">
        <v>40954093</v>
      </c>
      <c r="FD8" s="59">
        <v>42475034</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