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4 提出（市町村→府）\25 伊根町○\"/>
    </mc:Choice>
  </mc:AlternateContent>
  <xr:revisionPtr revIDLastSave="0" documentId="13_ncr:1_{EDBFE05A-474E-47E4-A73F-1B1A1A705D1B}" xr6:coauthVersionLast="36" xr6:coauthVersionMax="47" xr10:uidLastSave="{00000000-0000-0000-0000-000000000000}"/>
  <workbookProtection workbookAlgorithmName="SHA-512" workbookHashValue="n9jQ2c17TYo6QNVTA6v5rfn36Il90mCTDCURhmZG6SByjczibOhcDWtg9tNJlt8j1+YHcjvRSnrYz/6SykSb2Q==" workbookSaltValue="xGx6tyZyEGdViN3sptqB/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<sst xmlns="http://schemas.openxmlformats.org/spreadsheetml/2006/main" count="236" uniqueCount="120">
  <si>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</si>
  <si>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</si>
  <si>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</si>
  <si>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</si>
  <si>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</si>
  <si>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</si>
  <si>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</si>
  <si>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</si>
  <si>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</si>
  <si>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</si>
  <si>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</si>
  <si>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</si>
  <si>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</si>
  <si>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</si>
  <si>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</si>
  <si>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</si>
  <si>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</si>
  <si>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</si>
  <si>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</si>
  <si>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</si>
  <si>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</si>
  <si>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</si>
  <si>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</si>
  <si>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</si>
  <si>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</si>
  <si>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</si>
  <si>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</si>
  <si>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</si>
  <si>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</si>
  <si>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</si>
  <si>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</si>
  <si>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</si>
  <si>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</si>
  <si>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</si>
  <si>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</si>
  <si>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</si>
  <si>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</si>
  <si>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</si>
  <si>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</si>
  <si>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</si>
  <si>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</si>
  <si>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</si>
  <si>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</si>
  <si>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</si>
  <si>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</si>
  <si>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</si>
  <si>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</si>
  <si>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</si>
  <si>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</si>
  <si>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</si>
  <si>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</si>
  <si>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</si>
  <si>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</si>
  <si>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</si>
  <si>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</si>
  <si>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</si>
  <si>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</si>
  <si>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</si>
  <si>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</si>
  <si>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</si>
  <si>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</si>
  <si>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</si>
  <si>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</si>
  <si>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</si>
  <si>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</si>
  <si>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</si>
  <si>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</si>
  <si>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</si>
  <si>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</si>
  <si>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</si>
  <si>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</si>
  <si>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</si>
  <si>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</si>
  <si>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</si>
  <si>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</si>
  <si>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</si>
  <si>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</si>
  <si>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</si>
  <si>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</si>
  <si>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</si>
  <si>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</si>
  <si>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</si>
  <si>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</si>
  <si>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</si>
  <si>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</si>
  <si>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</si>
  <si>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</si>
  <si>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</si>
  <si>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</si>
  <si>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</si>
  <si>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</si>
  <si>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</si>
  <si>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</si>
  <si>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</si>
  <si>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</si>
  <si>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</si>
  <si>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</si>
  <si>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</si>
  <si>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</si>
  <si>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</si>
  <si>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</si>
  <si>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</si>
  <si>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</si>
  <si>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</si>
  <si>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</si>
  <si>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</si>
  <si>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</si>
  <si>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</si>
  <si>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</si>
  <si>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</si>
  <si>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</si>
  <si>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</si>
  <si>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</si>
  <si>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</si>
  <si>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</si>
  <si>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</si>
  <si>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</si>
  <si>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③管渠改善率
　供用開始後25年程度で、更新の必要がある管渠はないが、施設全体では計画に基づき機械等の更新を行い管理を行っている。</t>
    <rPh sb="1" eb="3">
      <t>カンキョ</t>
    </rPh>
    <rPh sb="3" eb="5">
      <t>カイゼン</t>
    </rPh>
    <rPh sb="5" eb="6">
      <t>リツ</t>
    </rPh>
    <rPh sb="8" eb="10">
      <t>キョウヨウ</t>
    </rPh>
    <rPh sb="10" eb="12">
      <t>カイシ</t>
    </rPh>
    <rPh sb="12" eb="13">
      <t>ゴ</t>
    </rPh>
    <rPh sb="15" eb="16">
      <t>ネン</t>
    </rPh>
    <rPh sb="16" eb="18">
      <t>テイド</t>
    </rPh>
    <rPh sb="20" eb="22">
      <t>コウシン</t>
    </rPh>
    <rPh sb="23" eb="25">
      <t>ヒツヨウ</t>
    </rPh>
    <rPh sb="28" eb="30">
      <t>カンキョ</t>
    </rPh>
    <rPh sb="35" eb="39">
      <t>シセツゼンタイ</t>
    </rPh>
    <rPh sb="41" eb="43">
      <t>ケイカク</t>
    </rPh>
    <rPh sb="44" eb="45">
      <t>モト</t>
    </rPh>
    <rPh sb="47" eb="50">
      <t>キカイトウ</t>
    </rPh>
    <rPh sb="51" eb="53">
      <t>コウシン</t>
    </rPh>
    <rPh sb="54" eb="55">
      <t>オコナ</t>
    </rPh>
    <rPh sb="56" eb="58">
      <t>カンリ</t>
    </rPh>
    <rPh sb="59" eb="60">
      <t>オコナ</t>
    </rPh>
    <phoneticPr fontId="4"/>
  </si>
  <si>
    <t>①収益的収支比率
　維持管理費の減少などにより例年よりも高い数値となっているものの、依然として低い数値で推移しており、経費削減により経営改善を図る必要がある。
④企業債残高対事業規模比率
　施設建設後間もなく、地方債残額が多くなっているため、類似団体と比較して数値が大きくなっている。償還に伴い減少傾向にあるが、一層の営業収益確保を行う必要がある。
⑤経費回収率⑥汚水処理原価
　使用量が少なく、近年地方債償還が多くなっているため、類似団体と比較しても経費回収率は低く、汚水処理原価は高くなっており、一般会計からの繰入に頼っている状況である。接続件数の増加などにより収益を増やし、改善を図る必要がある。
⑦施設利用率
　近年は接続件数の増加により利用率は上昇しており、類似団体と比較すると高い数値となっているが、依然として低いものとなっている。さらなる下水道への接続を促すと同時に、施設の適正規模の把握をし、規模の縮小を検討する必要がある。
⑧水洗化率
　接続率の増加により年々増加傾向にあるが、更なる水洗化率の向上に向けて取り組みをする必要がある。</t>
    <rPh sb="381" eb="382">
      <t>ドウ</t>
    </rPh>
    <phoneticPr fontId="4"/>
  </si>
  <si>
    <t>　今後の事業運営について、料金収入のみでは、必要な維持費をまかなえていない状況が続いており、一般会計からの繰入金に依存している状況である。
　水洗化率は年々増加傾向であるが、更なる向上により料金収入の確保を行うと同時に、維持管理に要する経費の削減を行う。
　また令和6年4月には公営企業会計への移行を予定しており、経営状況の明確化や適正な財産管理により、より一層の経営の効率化、健全化に努めたい。</t>
    <rPh sb="1" eb="3">
      <t>コンゴ</t>
    </rPh>
    <rPh sb="4" eb="8">
      <t>ジギョウウンエイ</t>
    </rPh>
    <rPh sb="13" eb="15">
      <t>リョウキン</t>
    </rPh>
    <rPh sb="15" eb="17">
      <t>シュウニュウ</t>
    </rPh>
    <rPh sb="22" eb="24">
      <t>ヒツヨウ</t>
    </rPh>
    <rPh sb="25" eb="28">
      <t>イジヒ</t>
    </rPh>
    <rPh sb="37" eb="39">
      <t>ジョウキョウ</t>
    </rPh>
    <rPh sb="40" eb="41">
      <t>ツヅ</t>
    </rPh>
    <rPh sb="46" eb="48">
      <t>イッパン</t>
    </rPh>
    <rPh sb="48" eb="50">
      <t>カイケイ</t>
    </rPh>
    <rPh sb="53" eb="55">
      <t>クリイレ</t>
    </rPh>
    <rPh sb="55" eb="56">
      <t>キン</t>
    </rPh>
    <rPh sb="57" eb="59">
      <t>イゾン</t>
    </rPh>
    <rPh sb="63" eb="65">
      <t>ジョウキョウ</t>
    </rPh>
    <rPh sb="71" eb="74">
      <t>スイセンカ</t>
    </rPh>
    <rPh sb="74" eb="75">
      <t>リツ</t>
    </rPh>
    <rPh sb="76" eb="78">
      <t>ネンネン</t>
    </rPh>
    <rPh sb="78" eb="80">
      <t>ゾウカ</t>
    </rPh>
    <rPh sb="80" eb="82">
      <t>ケイコウ</t>
    </rPh>
    <rPh sb="87" eb="88">
      <t>サラ</t>
    </rPh>
    <rPh sb="90" eb="92">
      <t>コウジョウ</t>
    </rPh>
    <rPh sb="95" eb="97">
      <t>リョウキン</t>
    </rPh>
    <rPh sb="97" eb="99">
      <t>シュウニュウ</t>
    </rPh>
    <rPh sb="100" eb="102">
      <t>カクホ</t>
    </rPh>
    <rPh sb="103" eb="104">
      <t>オコナ</t>
    </rPh>
    <rPh sb="106" eb="108">
      <t>ドウジ</t>
    </rPh>
    <rPh sb="110" eb="112">
      <t>イジ</t>
    </rPh>
    <rPh sb="112" eb="114">
      <t>カンリ</t>
    </rPh>
    <rPh sb="115" eb="116">
      <t>ヨウ</t>
    </rPh>
    <rPh sb="118" eb="120">
      <t>ケイヒ</t>
    </rPh>
    <rPh sb="121" eb="123">
      <t>サクゲン</t>
    </rPh>
    <rPh sb="124" eb="125">
      <t>オコナ</t>
    </rPh>
    <rPh sb="131" eb="133">
      <t>レイワ</t>
    </rPh>
    <rPh sb="134" eb="135">
      <t>ネン</t>
    </rPh>
    <rPh sb="136" eb="137">
      <t>ガツ</t>
    </rPh>
    <rPh sb="139" eb="145">
      <t>コウエイキギョウカイケイ</t>
    </rPh>
    <rPh sb="147" eb="149">
      <t>イコウ</t>
    </rPh>
    <rPh sb="150" eb="152">
      <t>ヨテイ</t>
    </rPh>
    <rPh sb="157" eb="161">
      <t>ケイエイジョウキョウ</t>
    </rPh>
    <rPh sb="162" eb="165">
      <t>メイカクカ</t>
    </rPh>
    <rPh sb="166" eb="168">
      <t>テキセイ</t>
    </rPh>
    <rPh sb="169" eb="173">
      <t>ザイサンカンリ</t>
    </rPh>
    <rPh sb="179" eb="181">
      <t>イッソウ</t>
    </rPh>
    <rPh sb="182" eb="184">
      <t>ケイエイ</t>
    </rPh>
    <rPh sb="185" eb="188">
      <t>コウリツカ</t>
    </rPh>
    <rPh sb="189" eb="192">
      <t>ケンゼンカ</t>
    </rPh>
    <rPh sb="193" eb="19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</si>
</sst>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2E-4EB1-BB9F-45ED6BF5AE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BE2E-4EB1-BB9F-45ED6BF5AE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34.950000000000003</c:v>
                </c:pt>
                <c:pt idx="1">
                  <c:v>37.17</c:v>
                </c:pt>
                <c:pt idx="2">
                  <c:v>37.17</c:v>
                </c:pt>
                <c:pt idx="3">
                  <c:v>37.17</c:v>
                </c:pt>
                <c:pt idx="4">
                  <c:v>38.61</c:v>
                </c:pt>
              </c:numCache>
            </c:numRef>
          </c:val>
          <c:extLst>
            <c:ext xmlns:c16="http://schemas.microsoft.com/office/drawing/2014/chart" uri="{C3380CC4-5D6E-409C-BE32-E72D297353CC}">
              <c16:uniqueId val="{00000000-CE40-4E50-9CB8-BAFC80984F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CE40-4E50-9CB8-BAFC80984F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83.2</c:v>
                </c:pt>
                <c:pt idx="1">
                  <c:v>84.55</c:v>
                </c:pt>
                <c:pt idx="2">
                  <c:v>86.01</c:v>
                </c:pt>
                <c:pt idx="3">
                  <c:v>86.64</c:v>
                </c:pt>
                <c:pt idx="4">
                  <c:v>87.33</c:v>
                </c:pt>
              </c:numCache>
            </c:numRef>
          </c:val>
          <c:extLst>
            <c:ext xmlns:c16="http://schemas.microsoft.com/office/drawing/2014/chart" uri="{C3380CC4-5D6E-409C-BE32-E72D297353CC}">
              <c16:uniqueId val="{00000000-54DB-4FB1-9FFA-EB86784D52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54DB-4FB1-9FFA-EB86784D52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38.25</c:v>
                </c:pt>
                <c:pt idx="1">
                  <c:v>37.770000000000003</c:v>
                </c:pt>
                <c:pt idx="2">
                  <c:v>38.69</c:v>
                </c:pt>
                <c:pt idx="3">
                  <c:v>37.67</c:v>
                </c:pt>
                <c:pt idx="4">
                  <c:v>45.03</c:v>
                </c:pt>
              </c:numCache>
            </c:numRef>
          </c:val>
          <c:extLst>
            <c:ext xmlns:c16="http://schemas.microsoft.com/office/drawing/2014/chart" uri="{C3380CC4-5D6E-409C-BE32-E72D297353CC}">
              <c16:uniqueId val="{00000000-1167-4197-A52D-B709C00F2A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67-4197-A52D-B709C00F2A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79-43C7-AAE7-5FBAA7BAF3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9-43C7-AAE7-5FBAA7BAF3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E7-44EC-A9E0-992CB11A0E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E7-44EC-A9E0-992CB11A0E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F-4C98-8EF5-8A06E65FE3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F-4C98-8EF5-8A06E65FE3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C-40D3-82A9-5249F5844F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C-40D3-82A9-5249F5844F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4984.91</c:v>
                </c:pt>
                <c:pt idx="1">
                  <c:v>4474.1899999999996</c:v>
                </c:pt>
                <c:pt idx="2">
                  <c:v>4167</c:v>
                </c:pt>
                <c:pt idx="3">
                  <c:v>3902.26</c:v>
                </c:pt>
                <c:pt idx="4">
                  <c:v>3504.99</c:v>
                </c:pt>
              </c:numCache>
            </c:numRef>
          </c:val>
          <c:extLst>
            <c:ext xmlns:c16="http://schemas.microsoft.com/office/drawing/2014/chart" uri="{C3380CC4-5D6E-409C-BE32-E72D297353CC}">
              <c16:uniqueId val="{00000000-615A-43AC-B3AF-7990D25F91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615A-43AC-B3AF-7990D25F91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23.11</c:v>
                </c:pt>
                <c:pt idx="1">
                  <c:v>20.5</c:v>
                </c:pt>
                <c:pt idx="2">
                  <c:v>19.670000000000002</c:v>
                </c:pt>
                <c:pt idx="3">
                  <c:v>17.489999999999998</c:v>
                </c:pt>
                <c:pt idx="4">
                  <c:v>19.43</c:v>
                </c:pt>
              </c:numCache>
            </c:numRef>
          </c:val>
          <c:extLst>
            <c:ext xmlns:c16="http://schemas.microsoft.com/office/drawing/2014/chart" uri="{C3380CC4-5D6E-409C-BE32-E72D297353CC}">
              <c16:uniqueId val="{00000000-3107-44E9-BBB4-E1385CE219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3107-44E9-BBB4-E1385CE219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841.79</c:v>
                </c:pt>
                <c:pt idx="1">
                  <c:v>951.25</c:v>
                </c:pt>
                <c:pt idx="2">
                  <c:v>1008.61</c:v>
                </c:pt>
                <c:pt idx="3">
                  <c:v>1121.5899999999999</c:v>
                </c:pt>
                <c:pt idx="4">
                  <c:v>1013.59</c:v>
                </c:pt>
              </c:numCache>
            </c:numRef>
          </c:val>
          <c:extLst>
            <c:ext xmlns:c16="http://schemas.microsoft.com/office/drawing/2014/chart" uri="{C3380CC4-5D6E-409C-BE32-E72D297353CC}">
              <c16:uniqueId val="{00000000-67D7-439C-B534-17FF4022E4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67D7-439C-B534-17FF4022E4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21" zoomScaleNormal="100" workbookViewId="0">
      <selection activeCell="CB72" sqref="CB7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伊根町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1951</v>
      </c>
      <c r="AM8" s="42"/>
      <c r="AN8" s="42"/>
      <c r="AO8" s="42"/>
      <c r="AP8" s="42"/>
      <c r="AQ8" s="42"/>
      <c r="AR8" s="42"/>
      <c r="AS8" s="42"/>
      <c r="AT8" s="35">
        <f>データ!T6</f>
        <v>61.95</v>
      </c>
      <c r="AU8" s="35"/>
      <c r="AV8" s="35"/>
      <c r="AW8" s="35"/>
      <c r="AX8" s="35"/>
      <c r="AY8" s="35"/>
      <c r="AZ8" s="35"/>
      <c r="BA8" s="35"/>
      <c r="BB8" s="35">
        <f>データ!U6</f>
        <v>31.49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56.28</v>
      </c>
      <c r="Q10" s="35"/>
      <c r="R10" s="35"/>
      <c r="S10" s="35"/>
      <c r="T10" s="35"/>
      <c r="U10" s="35"/>
      <c r="V10" s="35"/>
      <c r="W10" s="35">
        <f>データ!Q6</f>
        <v>97.32</v>
      </c>
      <c r="X10" s="35"/>
      <c r="Y10" s="35"/>
      <c r="Z10" s="35"/>
      <c r="AA10" s="35"/>
      <c r="AB10" s="35"/>
      <c r="AC10" s="35"/>
      <c r="AD10" s="42">
        <f>データ!R6</f>
        <v>3500</v>
      </c>
      <c r="AE10" s="42"/>
      <c r="AF10" s="42"/>
      <c r="AG10" s="42"/>
      <c r="AH10" s="42"/>
      <c r="AI10" s="42"/>
      <c r="AJ10" s="42"/>
      <c r="AK10" s="2"/>
      <c r="AL10" s="42">
        <f>データ!V6</f>
        <v>1089</v>
      </c>
      <c r="AM10" s="42"/>
      <c r="AN10" s="42"/>
      <c r="AO10" s="42"/>
      <c r="AP10" s="42"/>
      <c r="AQ10" s="42"/>
      <c r="AR10" s="42"/>
      <c r="AS10" s="42"/>
      <c r="AT10" s="35">
        <f>データ!W6</f>
        <v>0.75</v>
      </c>
      <c r="AU10" s="35"/>
      <c r="AV10" s="35"/>
      <c r="AW10" s="35"/>
      <c r="AX10" s="35"/>
      <c r="AY10" s="35"/>
      <c r="AZ10" s="35"/>
      <c r="BA10" s="35"/>
      <c r="BB10" s="35">
        <f>データ!X6</f>
        <v>1452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HtIsP3LmWFJBJZZuPJRBDv2qvXI5Oln8kYsSe9DECLNu/B2lEarJLxPLl1Asjfj7LkJjEyY4iDjYEnX65LLreQ==" saltValue="PG3fYuWtYAzAKGdE1h1T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264636</v>
      </c>
      <c r="D6" s="19">
        <f t="shared" si="3"/>
        <v>47</v>
      </c>
      <c r="E6" s="19">
        <f t="shared" si="3"/>
        <v>17</v>
      </c>
      <c r="F6" s="19">
        <f t="shared" si="3"/>
        <v>6</v>
      </c>
      <c r="G6" s="19">
        <f t="shared" si="3"/>
        <v>0</v>
      </c>
      <c r="H6" s="19" t="str">
        <f t="shared" si="3"/>
        <v>京都府　伊根町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56.28</v>
      </c>
      <c r="Q6" s="20">
        <f t="shared" si="3"/>
        <v>97.32</v>
      </c>
      <c r="R6" s="20">
        <f t="shared" si="3"/>
        <v>3500</v>
      </c>
      <c r="S6" s="20">
        <f t="shared" si="3"/>
        <v>1951</v>
      </c>
      <c r="T6" s="20">
        <f t="shared" si="3"/>
        <v>61.95</v>
      </c>
      <c r="U6" s="20">
        <f t="shared" si="3"/>
        <v>31.49</v>
      </c>
      <c r="V6" s="20">
        <f t="shared" si="3"/>
        <v>1089</v>
      </c>
      <c r="W6" s="20">
        <f t="shared" si="3"/>
        <v>0.75</v>
      </c>
      <c r="X6" s="20">
        <f t="shared" si="3"/>
        <v>1452</v>
      </c>
      <c r="Y6" s="21">
        <f>IF(Y7="",NA(),Y7)</f>
        <v>38.25</v>
      </c>
      <c r="Z6" s="21">
        <f t="shared" ref="Z6:AH6" si="4">IF(Z7="",NA(),Z7)</f>
        <v>37.770000000000003</v>
      </c>
      <c r="AA6" s="21">
        <f t="shared" si="4"/>
        <v>38.69</v>
      </c>
      <c r="AB6" s="21">
        <f t="shared" si="4"/>
        <v>37.67</v>
      </c>
      <c r="AC6" s="21">
        <f t="shared" si="4"/>
        <v>45.03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4984.91</v>
      </c>
      <c r="BG6" s="21">
        <f t="shared" ref="BG6:BO6" si="7">IF(BG7="",NA(),BG7)</f>
        <v>4474.1899999999996</v>
      </c>
      <c r="BH6" s="21">
        <f t="shared" si="7"/>
        <v>4167</v>
      </c>
      <c r="BI6" s="21">
        <f t="shared" si="7"/>
        <v>3902.26</v>
      </c>
      <c r="BJ6" s="21">
        <f t="shared" si="7"/>
        <v>3504.99</v>
      </c>
      <c r="BK6" s="21">
        <f t="shared" si="7"/>
        <v>1006.65</v>
      </c>
      <c r="BL6" s="21">
        <f t="shared" si="7"/>
        <v>998.42</v>
      </c>
      <c r="BM6" s="21">
        <f t="shared" si="7"/>
        <v>1095.52</v>
      </c>
      <c r="BN6" s="21">
        <f t="shared" si="7"/>
        <v>1056.55</v>
      </c>
      <c r="BO6" s="21">
        <f t="shared" si="7"/>
        <v>1278.54</v>
      </c>
      <c r="BP6" s="20" t="str">
        <f>IF(BP7="","",IF(BP7="-","【-】","【"&amp;SUBSTITUTE(TEXT(BP7,"#,##0.00"),"-","△")&amp;"】"))</f>
        <v>【1,078.44】</v>
      </c>
      <c r="BQ6" s="21">
        <f>IF(BQ7="",NA(),BQ7)</f>
        <v>23.11</v>
      </c>
      <c r="BR6" s="21">
        <f t="shared" ref="BR6:BZ6" si="8">IF(BR7="",NA(),BR7)</f>
        <v>20.5</v>
      </c>
      <c r="BS6" s="21">
        <f t="shared" si="8"/>
        <v>19.670000000000002</v>
      </c>
      <c r="BT6" s="21">
        <f t="shared" si="8"/>
        <v>17.489999999999998</v>
      </c>
      <c r="BU6" s="21">
        <f t="shared" si="8"/>
        <v>19.43</v>
      </c>
      <c r="BV6" s="21">
        <f t="shared" si="8"/>
        <v>43.43</v>
      </c>
      <c r="BW6" s="21">
        <f t="shared" si="8"/>
        <v>41.41</v>
      </c>
      <c r="BX6" s="21">
        <f t="shared" si="8"/>
        <v>39.64</v>
      </c>
      <c r="BY6" s="21">
        <f t="shared" si="8"/>
        <v>40</v>
      </c>
      <c r="BZ6" s="21">
        <f t="shared" si="8"/>
        <v>38.74</v>
      </c>
      <c r="CA6" s="20" t="str">
        <f>IF(CA7="","",IF(CA7="-","【-】","【"&amp;SUBSTITUTE(TEXT(CA7,"#,##0.00"),"-","△")&amp;"】"))</f>
        <v>【41.91】</v>
      </c>
      <c r="CB6" s="21">
        <f>IF(CB7="",NA(),CB7)</f>
        <v>841.79</v>
      </c>
      <c r="CC6" s="21">
        <f t="shared" ref="CC6:CK6" si="9">IF(CC7="",NA(),CC7)</f>
        <v>951.25</v>
      </c>
      <c r="CD6" s="21">
        <f t="shared" si="9"/>
        <v>1008.61</v>
      </c>
      <c r="CE6" s="21">
        <f t="shared" si="9"/>
        <v>1121.5899999999999</v>
      </c>
      <c r="CF6" s="21">
        <f t="shared" si="9"/>
        <v>1013.59</v>
      </c>
      <c r="CG6" s="21">
        <f t="shared" si="9"/>
        <v>400.44</v>
      </c>
      <c r="CH6" s="21">
        <f t="shared" si="9"/>
        <v>417.56</v>
      </c>
      <c r="CI6" s="21">
        <f t="shared" si="9"/>
        <v>449.72</v>
      </c>
      <c r="CJ6" s="21">
        <f t="shared" si="9"/>
        <v>437.27</v>
      </c>
      <c r="CK6" s="21">
        <f t="shared" si="9"/>
        <v>456.72</v>
      </c>
      <c r="CL6" s="20" t="str">
        <f>IF(CL7="","",IF(CL7="-","【-】","【"&amp;SUBSTITUTE(TEXT(CL7,"#,##0.00"),"-","△")&amp;"】"))</f>
        <v>【420.17】</v>
      </c>
      <c r="CM6" s="21">
        <f>IF(CM7="",NA(),CM7)</f>
        <v>34.950000000000003</v>
      </c>
      <c r="CN6" s="21">
        <f t="shared" ref="CN6:CV6" si="10">IF(CN7="",NA(),CN7)</f>
        <v>37.17</v>
      </c>
      <c r="CO6" s="21">
        <f t="shared" si="10"/>
        <v>37.17</v>
      </c>
      <c r="CP6" s="21">
        <f t="shared" si="10"/>
        <v>37.17</v>
      </c>
      <c r="CQ6" s="21">
        <f t="shared" si="10"/>
        <v>38.61</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83.2</v>
      </c>
      <c r="CY6" s="21">
        <f t="shared" ref="CY6:DG6" si="11">IF(CY7="",NA(),CY7)</f>
        <v>84.55</v>
      </c>
      <c r="CZ6" s="21">
        <f t="shared" si="11"/>
        <v>86.01</v>
      </c>
      <c r="DA6" s="21">
        <f t="shared" si="11"/>
        <v>86.64</v>
      </c>
      <c r="DB6" s="21">
        <f t="shared" si="11"/>
        <v>87.33</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2">
      <c r="A7" s="14"/>
      <c r="B7" s="23">
        <v>2022</v>
      </c>
      <c r="C7" s="23">
        <v>264636</v>
      </c>
      <c r="D7" s="23">
        <v>47</v>
      </c>
      <c r="E7" s="23">
        <v>17</v>
      </c>
      <c r="F7" s="23">
        <v>6</v>
      </c>
      <c r="G7" s="23">
        <v>0</v>
      </c>
      <c r="H7" s="23" t="s">
        <v>98</v>
      </c>
      <c r="I7" s="23" t="s">
        <v>99</v>
      </c>
      <c r="J7" s="23" t="s">
        <v>100</v>
      </c>
      <c r="K7" s="23" t="s">
        <v>101</v>
      </c>
      <c r="L7" s="23" t="s">
        <v>102</v>
      </c>
      <c r="M7" s="23" t="s">
        <v>103</v>
      </c>
      <c r="N7" s="24" t="s">
        <v>104</v>
      </c>
      <c r="O7" s="24" t="s">
        <v>105</v>
      </c>
      <c r="P7" s="24">
        <v>56.28</v>
      </c>
      <c r="Q7" s="24">
        <v>97.32</v>
      </c>
      <c r="R7" s="24">
        <v>3500</v>
      </c>
      <c r="S7" s="24">
        <v>1951</v>
      </c>
      <c r="T7" s="24">
        <v>61.95</v>
      </c>
      <c r="U7" s="24">
        <v>31.49</v>
      </c>
      <c r="V7" s="24">
        <v>1089</v>
      </c>
      <c r="W7" s="24">
        <v>0.75</v>
      </c>
      <c r="X7" s="24">
        <v>1452</v>
      </c>
      <c r="Y7" s="24">
        <v>38.25</v>
      </c>
      <c r="Z7" s="24">
        <v>37.770000000000003</v>
      </c>
      <c r="AA7" s="24">
        <v>38.69</v>
      </c>
      <c r="AB7" s="24">
        <v>37.67</v>
      </c>
      <c r="AC7" s="24">
        <v>45.03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4984.91</v>
      </c>
      <c r="BG7" s="24">
        <v>4474.1899999999996</v>
      </c>
      <c r="BH7" s="24">
        <v>4167</v>
      </c>
      <c r="BI7" s="24">
        <v>3902.26</v>
      </c>
      <c r="BJ7" s="24">
        <v>3504.99</v>
      </c>
      <c r="BK7" s="24">
        <v>1006.65</v>
      </c>
      <c r="BL7" s="24">
        <v>998.42</v>
      </c>
      <c r="BM7" s="24">
        <v>1095.52</v>
      </c>
      <c r="BN7" s="24">
        <v>1056.55</v>
      </c>
      <c r="BO7" s="24">
        <v>1278.54</v>
      </c>
      <c r="BP7" s="24">
        <v>1078.44</v>
      </c>
      <c r="BQ7" s="24">
        <v>23.11</v>
      </c>
      <c r="BR7" s="24">
        <v>20.5</v>
      </c>
      <c r="BS7" s="24">
        <v>19.670000000000002</v>
      </c>
      <c r="BT7" s="24">
        <v>17.489999999999998</v>
      </c>
      <c r="BU7" s="24">
        <v>19.43</v>
      </c>
      <c r="BV7" s="24">
        <v>43.43</v>
      </c>
      <c r="BW7" s="24">
        <v>41.41</v>
      </c>
      <c r="BX7" s="24">
        <v>39.64</v>
      </c>
      <c r="BY7" s="24">
        <v>40</v>
      </c>
      <c r="BZ7" s="24">
        <v>38.74</v>
      </c>
      <c r="CA7" s="24">
        <v>41.91</v>
      </c>
      <c r="CB7" s="24">
        <v>841.79</v>
      </c>
      <c r="CC7" s="24">
        <v>951.25</v>
      </c>
      <c r="CD7" s="24">
        <v>1008.61</v>
      </c>
      <c r="CE7" s="24">
        <v>1121.5899999999999</v>
      </c>
      <c r="CF7" s="24">
        <v>1013.59</v>
      </c>
      <c r="CG7" s="24">
        <v>400.44</v>
      </c>
      <c r="CH7" s="24">
        <v>417.56</v>
      </c>
      <c r="CI7" s="24">
        <v>449.72</v>
      </c>
      <c r="CJ7" s="24">
        <v>437.27</v>
      </c>
      <c r="CK7" s="24">
        <v>456.72</v>
      </c>
      <c r="CL7" s="24">
        <v>420.17</v>
      </c>
      <c r="CM7" s="24">
        <v>34.950000000000003</v>
      </c>
      <c r="CN7" s="24">
        <v>37.17</v>
      </c>
      <c r="CO7" s="24">
        <v>37.17</v>
      </c>
      <c r="CP7" s="24">
        <v>37.17</v>
      </c>
      <c r="CQ7" s="24">
        <v>38.61</v>
      </c>
      <c r="CR7" s="24">
        <v>32.229999999999997</v>
      </c>
      <c r="CS7" s="24">
        <v>32.479999999999997</v>
      </c>
      <c r="CT7" s="24">
        <v>30.19</v>
      </c>
      <c r="CU7" s="24">
        <v>28.77</v>
      </c>
      <c r="CV7" s="24">
        <v>26.22</v>
      </c>
      <c r="CW7" s="24">
        <v>29.92</v>
      </c>
      <c r="CX7" s="24">
        <v>83.2</v>
      </c>
      <c r="CY7" s="24">
        <v>84.55</v>
      </c>
      <c r="CZ7" s="24">
        <v>86.01</v>
      </c>
      <c r="DA7" s="24">
        <v>86.64</v>
      </c>
      <c r="DB7" s="24">
        <v>87.33</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城山　裕美</cp:lastModifiedBy>
  <dcterms:created xsi:type="dcterms:W3CDTF">2023-12-12T02:57:35Z</dcterms:created>
  <dcterms:modified xsi:type="dcterms:W3CDTF">2024-02-15T02:02:05Z</dcterms:modified>
  <cp:category/>
</cp:coreProperties>
</file>