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2KTpgjjeAbSdRhIwUyW69YQ6vGGIyJwlSJObzaQ9qeEXbZw6lUmU7N65xbelSwBxxSQrVjFXco9mKYSBNySsg==" workbookSaltValue="tq0YXz5DQAFVIjXlBJDCk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<sst xmlns="http://schemas.openxmlformats.org/spreadsheetml/2006/main" xmlns:r="http://schemas.openxmlformats.org/officeDocument/2006/relationships" count="116" uniqueCount="116">
  <si>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</si>
  <si>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</si>
  <si>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</si>
  <si>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</si>
  <si>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</si>
  <si>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</si>
  <si>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</si>
  <si>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</si>
  <si>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</si>
  <si>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</si>
  <si>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</si>
  <si>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</si>
  <si>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</si>
  <si>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</si>
  <si>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</si>
  <si>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</si>
  <si>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</si>
  <si>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</si>
  <si>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</si>
  <si>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</si>
  <si>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</si>
  <si>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</si>
  <si>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</si>
  <si>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</si>
  <si>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</si>
  <si>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</si>
  <si>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</si>
  <si>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</si>
  <si>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</si>
  <si>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</si>
  <si>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</si>
  <si>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</si>
  <si>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</si>
  <si>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</si>
  <si>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</si>
  <si>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</si>
  <si>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</si>
  <si>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</si>
  <si>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</si>
  <si>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</si>
  <si>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</si>
  <si>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</si>
  <si>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</si>
  <si>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</si>
  <si>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</si>
  <si>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</si>
  <si>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</si>
  <si>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</si>
  <si>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</si>
  <si>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</si>
  <si>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</si>
  <si>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</si>
  <si>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</si>
  <si>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</si>
  <si>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</si>
  <si>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</si>
  <si>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</si>
  <si>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</si>
  <si>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</si>
  <si>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</si>
  <si>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</si>
  <si>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汚水処理費の減少に伴い全国平均を上回る回収率となったが、使用料で汚水処理費を賄えておらず、一般会計からの繰入金で補っているのが現状である。
⑥汚水処理原価
　有収水量は減少し、汚水処理費についても減少したため前年度よりも減少した。全国平均を上回る高額コストとなっている。特に山間部の小規模な処理区域であるため、高齢化や人口減による有収水量の減少、維持管理費の増加により一気に原価が高騰する処理区である。
⑦施設利用率
　施設利用率については、21.74％と低く、計画時点より人口が減少していることが一因と考えられる。
⑧水洗化率
　水洗化率については、96.67％と高い状態を推移しているものの頭打ち状態となっており、人口減少により若干減少傾向にある。今後も未接続家庭への啓発活動に取り組んでいく必要がある。</t>
    <rPh sb="165" eb="167">
      <t>ゲンショウ</t>
    </rPh>
    <rPh sb="175" eb="177">
      <t>ウワマワ</t>
    </rPh>
    <rPh sb="243" eb="245">
      <t>ゲンショウ</t>
    </rPh>
    <rPh sb="257" eb="259">
      <t>ゲンショウ</t>
    </rPh>
    <rPh sb="269" eb="271">
      <t>ゲンショウ</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</si>
  <si>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</si>
  <si>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</si>
  <si>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</si>
  <si>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</si>
  <si>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</si>
  <si>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</si>
  <si>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</si>
  <si>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</si>
  <si>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</si>
  <si>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</si>
  <si>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</si>
  <si>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</si>
  <si>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</si>
  <si>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</si>
  <si>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</si>
  <si>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</si>
  <si>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</si>
  <si>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</si>
  <si>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</si>
  <si>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</si>
  <si>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</si>
  <si>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</si>
  <si>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</si>
  <si>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</si>
  <si>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</si>
  <si>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</si>
  <si>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</si>
  <si>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</si>
  <si>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</si>
  <si>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</si>
  <si>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</si>
  <si>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</si>
  <si>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</si>
  <si>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</si>
  <si>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</si>
  <si>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</si>
  <si>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</si>
  <si>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</si>
  <si>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林業集落排水</t>
  </si>
  <si>
    <t>G2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</si>
  <si>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</si>
  <si>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</si>
  <si>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</si>
  <si>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</si>
  <si>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</si>
  <si>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</si>
  <si>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</si>
  <si>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</si>
  <si>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</si>
  <si>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</si>
  <si>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</si>
  <si>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</si>
  <si>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</si>
  <si>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③管渠改善率
　供用開始から22年が過ぎたところで耐用年数を経過しておらず、現時点では管渠の更新・老朽化対策は必要ないが、今後発生する管渠老朽化に備え対策を検討していく必要がある。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</si>
</sst>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26.09</c:v>
                </c:pt>
                <c:pt idx="1">
                  <c:v>26.09</c:v>
                </c:pt>
                <c:pt idx="2">
                  <c:v>26.09</c:v>
                </c:pt>
                <c:pt idx="3">
                  <c:v>26.09</c:v>
                </c:pt>
                <c:pt idx="4">
                  <c:v>21.74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48.01</c:v>
                </c:pt>
                <c:pt idx="1">
                  <c:v>40.28</c:v>
                </c:pt>
                <c:pt idx="2">
                  <c:v>42.48</c:v>
                </c:pt>
                <c:pt idx="3">
                  <c:v>39.770000000000003</c:v>
                </c:pt>
                <c:pt idx="4">
                  <c:v>38.96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97.22</c:v>
                </c:pt>
                <c:pt idx="1">
                  <c:v>96.88</c:v>
                </c:pt>
                <c:pt idx="2">
                  <c:v>96.97</c:v>
                </c:pt>
                <c:pt idx="3">
                  <c:v>96.77</c:v>
                </c:pt>
                <c:pt idx="4">
                  <c:v>96.67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91.18</c:v>
                </c:pt>
                <c:pt idx="1">
                  <c:v>90.78</c:v>
                </c:pt>
                <c:pt idx="2">
                  <c:v>90.73</c:v>
                </c:pt>
                <c:pt idx="3">
                  <c:v>91.64</c:v>
                </c:pt>
                <c:pt idx="4">
                  <c:v>91.6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79.98</c:v>
                </c:pt>
                <c:pt idx="1">
                  <c:v>78.209999999999994</c:v>
                </c:pt>
                <c:pt idx="2">
                  <c:v>78.75</c:v>
                </c:pt>
                <c:pt idx="3">
                  <c:v>77.12</c:v>
                </c:pt>
                <c:pt idx="4">
                  <c:v>74.83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506.14</c:v>
                </c:pt>
                <c:pt idx="1">
                  <c:v>544.96</c:v>
                </c:pt>
                <c:pt idx="2">
                  <c:v>406.44</c:v>
                </c:pt>
                <c:pt idx="3">
                  <c:v>254.5</c:v>
                </c:pt>
                <c:pt idx="4">
                  <c:v>365.75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36.26</c:v>
                </c:pt>
                <c:pt idx="1">
                  <c:v>38.619999999999997</c:v>
                </c:pt>
                <c:pt idx="2">
                  <c:v>32.5</c:v>
                </c:pt>
                <c:pt idx="3">
                  <c:v>35.630000000000003</c:v>
                </c:pt>
                <c:pt idx="4">
                  <c:v>41.71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35.86</c:v>
                </c:pt>
                <c:pt idx="1">
                  <c:v>42.51</c:v>
                </c:pt>
                <c:pt idx="2">
                  <c:v>35.93</c:v>
                </c:pt>
                <c:pt idx="3">
                  <c:v>36.1</c:v>
                </c:pt>
                <c:pt idx="4">
                  <c:v>35.5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871.06</c:v>
                </c:pt>
                <c:pt idx="1">
                  <c:v>889.66</c:v>
                </c:pt>
                <c:pt idx="2">
                  <c:v>1041.71</c:v>
                </c:pt>
                <c:pt idx="3">
                  <c:v>989</c:v>
                </c:pt>
                <c:pt idx="4">
                  <c:v>857.26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448.63</c:v>
                </c:pt>
                <c:pt idx="1">
                  <c:v>447.34</c:v>
                </c:pt>
                <c:pt idx="2">
                  <c:v>499.55</c:v>
                </c:pt>
                <c:pt idx="3">
                  <c:v>529.77</c:v>
                </c:pt>
                <c:pt idx="4">
                  <c:v>523.41999999999996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【395.81】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【39.37】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【526.99】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林業集落排水</v>
      </c>
      <c r="Q8" s="6"/>
      <c r="R8" s="6"/>
      <c r="S8" s="6"/>
      <c r="T8" s="6"/>
      <c r="U8" s="6"/>
      <c r="V8" s="6"/>
      <c r="W8" s="6" t="str">
        <f>データ!L6</f>
        <v>G2</v>
      </c>
      <c r="X8" s="6"/>
      <c r="Y8" s="6"/>
      <c r="Z8" s="6"/>
      <c r="AA8" s="6"/>
      <c r="AB8" s="6"/>
      <c r="AC8" s="6"/>
      <c r="AD8" s="20" t="str">
        <f>データ!$M$6</f>
        <v>非設置</v>
      </c>
      <c r="AE8" s="20"/>
      <c r="AF8" s="20"/>
      <c r="AG8" s="20"/>
      <c r="AH8" s="20"/>
      <c r="AI8" s="20"/>
      <c r="AJ8" s="20"/>
      <c r="AK8" s="3"/>
      <c r="AL8" s="21">
        <f>データ!S6</f>
        <v>13005</v>
      </c>
      <c r="AM8" s="21"/>
      <c r="AN8" s="21"/>
      <c r="AO8" s="21"/>
      <c r="AP8" s="21"/>
      <c r="AQ8" s="21"/>
      <c r="AR8" s="21"/>
      <c r="AS8" s="21"/>
      <c r="AT8" s="7">
        <f>データ!T6</f>
        <v>303.08999999999997</v>
      </c>
      <c r="AU8" s="7"/>
      <c r="AV8" s="7"/>
      <c r="AW8" s="7"/>
      <c r="AX8" s="7"/>
      <c r="AY8" s="7"/>
      <c r="AZ8" s="7"/>
      <c r="BA8" s="7"/>
      <c r="BB8" s="7">
        <f>データ!U6</f>
        <v>42.91</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0.23</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30</v>
      </c>
      <c r="AM10" s="21"/>
      <c r="AN10" s="21"/>
      <c r="AO10" s="21"/>
      <c r="AP10" s="21"/>
      <c r="AQ10" s="21"/>
      <c r="AR10" s="21"/>
      <c r="AS10" s="21"/>
      <c r="AT10" s="7">
        <f>データ!W6</f>
        <v>0.18</v>
      </c>
      <c r="AU10" s="7"/>
      <c r="AV10" s="7"/>
      <c r="AW10" s="7"/>
      <c r="AX10" s="7"/>
      <c r="AY10" s="7"/>
      <c r="AZ10" s="7"/>
      <c r="BA10" s="7"/>
      <c r="BB10" s="7">
        <f>データ!X6</f>
        <v>166.67</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61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9</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【395.81】</v>
      </c>
      <c r="I86" s="12" t="str">
        <f>データ!CA6</f>
        <v>【34.97】</v>
      </c>
      <c r="J86" s="12" t="str">
        <f>データ!CL6</f>
        <v>【526.99】</v>
      </c>
      <c r="K86" s="12" t="str">
        <f>データ!CW6</f>
        <v>【39.37】</v>
      </c>
      <c r="L86" s="12" t="str">
        <f>データ!DH6</f>
        <v>【90.91】</v>
      </c>
      <c r="M86" s="12" t="s">
        <v>39</v>
      </c>
      <c r="N86" s="12" t="s">
        <v>39</v>
      </c>
      <c r="O86" s="12" t="str">
        <f>データ!EO6</f>
        <v>【0.00】</v>
      </c>
    </row>
  </sheetData>
  <sheetProtection algorithmName="SHA-512" hashValue="EvX12UwvZYmxOzI8yEb4DrwY2L7JMNqG5+sZZYMIkCBPv0SmQG3FuRRtHnKiXAuDdfStMVA1z8Z7g2ng2lwtUA==" saltValue="zP6TpDNJesDtMRPLSLyjO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58</v>
      </c>
      <c r="D3" s="58" t="s">
        <v>59</v>
      </c>
      <c r="E3" s="58" t="s">
        <v>5</v>
      </c>
      <c r="F3" s="58" t="s">
        <v>4</v>
      </c>
      <c r="G3" s="58" t="s">
        <v>23</v>
      </c>
      <c r="H3" s="65" t="s">
        <v>55</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63</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57</v>
      </c>
      <c r="I5" s="67" t="s">
        <v>71</v>
      </c>
      <c r="J5" s="67" t="s">
        <v>72</v>
      </c>
      <c r="K5" s="67" t="s">
        <v>73</v>
      </c>
      <c r="L5" s="67" t="s">
        <v>74</v>
      </c>
      <c r="M5" s="67" t="s">
        <v>6</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44</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2022</v>
      </c>
      <c r="C6" s="61">
        <f t="shared" si="1"/>
        <v>264075</v>
      </c>
      <c r="D6" s="61">
        <f t="shared" si="1"/>
        <v>47</v>
      </c>
      <c r="E6" s="61">
        <f t="shared" si="1"/>
        <v>17</v>
      </c>
      <c r="F6" s="61">
        <f t="shared" si="1"/>
        <v>7</v>
      </c>
      <c r="G6" s="61">
        <f t="shared" si="1"/>
        <v>0</v>
      </c>
      <c r="H6" s="61" t="str">
        <f t="shared" si="1"/>
        <v>京都府　京丹波町</v>
      </c>
      <c r="I6" s="61" t="str">
        <f t="shared" si="1"/>
        <v>法非適用</v>
      </c>
      <c r="J6" s="61" t="str">
        <f t="shared" si="1"/>
        <v>下水道事業</v>
      </c>
      <c r="K6" s="61" t="str">
        <f t="shared" si="1"/>
        <v>林業集落排水</v>
      </c>
      <c r="L6" s="61" t="str">
        <f t="shared" si="1"/>
        <v>G2</v>
      </c>
      <c r="M6" s="61" t="str">
        <f t="shared" si="1"/>
        <v>非設置</v>
      </c>
      <c r="N6" s="70" t="str">
        <f t="shared" si="1"/>
        <v>-</v>
      </c>
      <c r="O6" s="70" t="str">
        <f t="shared" si="1"/>
        <v>該当数値なし</v>
      </c>
      <c r="P6" s="70">
        <f t="shared" si="1"/>
        <v>0.23</v>
      </c>
      <c r="Q6" s="70">
        <f t="shared" si="1"/>
        <v>100</v>
      </c>
      <c r="R6" s="70">
        <f t="shared" si="1"/>
        <v>4180</v>
      </c>
      <c r="S6" s="70">
        <f t="shared" si="1"/>
        <v>13005</v>
      </c>
      <c r="T6" s="70">
        <f t="shared" si="1"/>
        <v>303.08999999999997</v>
      </c>
      <c r="U6" s="70">
        <f t="shared" si="1"/>
        <v>42.91</v>
      </c>
      <c r="V6" s="70">
        <f t="shared" si="1"/>
        <v>30</v>
      </c>
      <c r="W6" s="70">
        <f t="shared" si="1"/>
        <v>0.18</v>
      </c>
      <c r="X6" s="70">
        <f t="shared" si="1"/>
        <v>166.67</v>
      </c>
      <c r="Y6" s="78">
        <f t="shared" ref="Y6:AH6" si="2">IF(Y7="",NA(),Y7)</f>
        <v>79.98</v>
      </c>
      <c r="Z6" s="78">
        <f t="shared" si="2"/>
        <v>78.209999999999994</v>
      </c>
      <c r="AA6" s="78">
        <f t="shared" si="2"/>
        <v>78.75</v>
      </c>
      <c r="AB6" s="78">
        <f t="shared" si="2"/>
        <v>77.12</v>
      </c>
      <c r="AC6" s="78">
        <f t="shared" si="2"/>
        <v>74.83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506.14</v>
      </c>
      <c r="BL6" s="78">
        <f t="shared" si="5"/>
        <v>544.96</v>
      </c>
      <c r="BM6" s="78">
        <f t="shared" si="5"/>
        <v>406.44</v>
      </c>
      <c r="BN6" s="78">
        <f t="shared" si="5"/>
        <v>254.5</v>
      </c>
      <c r="BO6" s="78">
        <f t="shared" si="5"/>
        <v>365.75</v>
      </c>
      <c r="BP6" s="70" t="str">
        <f>IF(BP7="","",IF(BP7="-","【-】","【"&amp;SUBSTITUTE(TEXT(BP7,"#,##0.00"),"-","△")&amp;"】"))</f>
        <v>【395.81】</v>
      </c>
      <c r="BQ6" s="78">
        <f t="shared" ref="BQ6:BZ6" si="6">IF(BQ7="",NA(),BQ7)</f>
        <v>36.26</v>
      </c>
      <c r="BR6" s="78">
        <f t="shared" si="6"/>
        <v>38.619999999999997</v>
      </c>
      <c r="BS6" s="78">
        <f t="shared" si="6"/>
        <v>32.5</v>
      </c>
      <c r="BT6" s="78">
        <f t="shared" si="6"/>
        <v>35.630000000000003</v>
      </c>
      <c r="BU6" s="78">
        <f t="shared" si="6"/>
        <v>41.71</v>
      </c>
      <c r="BV6" s="78">
        <f t="shared" si="6"/>
        <v>35.86</v>
      </c>
      <c r="BW6" s="78">
        <f t="shared" si="6"/>
        <v>42.51</v>
      </c>
      <c r="BX6" s="78">
        <f t="shared" si="6"/>
        <v>35.93</v>
      </c>
      <c r="BY6" s="78">
        <f t="shared" si="6"/>
        <v>36.1</v>
      </c>
      <c r="BZ6" s="78">
        <f t="shared" si="6"/>
        <v>35.5</v>
      </c>
      <c r="CA6" s="70" t="str">
        <f>IF(CA7="","",IF(CA7="-","【-】","【"&amp;SUBSTITUTE(TEXT(CA7,"#,##0.00"),"-","△")&amp;"】"))</f>
        <v>【34.97】</v>
      </c>
      <c r="CB6" s="78">
        <f t="shared" ref="CB6:CK6" si="7">IF(CB7="",NA(),CB7)</f>
        <v>871.06</v>
      </c>
      <c r="CC6" s="78">
        <f t="shared" si="7"/>
        <v>889.66</v>
      </c>
      <c r="CD6" s="78">
        <f t="shared" si="7"/>
        <v>1041.71</v>
      </c>
      <c r="CE6" s="78">
        <f t="shared" si="7"/>
        <v>989</v>
      </c>
      <c r="CF6" s="78">
        <f t="shared" si="7"/>
        <v>857.26</v>
      </c>
      <c r="CG6" s="78">
        <f t="shared" si="7"/>
        <v>448.63</v>
      </c>
      <c r="CH6" s="78">
        <f t="shared" si="7"/>
        <v>447.34</v>
      </c>
      <c r="CI6" s="78">
        <f t="shared" si="7"/>
        <v>499.55</v>
      </c>
      <c r="CJ6" s="78">
        <f t="shared" si="7"/>
        <v>529.77</v>
      </c>
      <c r="CK6" s="78">
        <f t="shared" si="7"/>
        <v>523.41999999999996</v>
      </c>
      <c r="CL6" s="70" t="str">
        <f>IF(CL7="","",IF(CL7="-","【-】","【"&amp;SUBSTITUTE(TEXT(CL7,"#,##0.00"),"-","△")&amp;"】"))</f>
        <v>【526.99】</v>
      </c>
      <c r="CM6" s="78">
        <f t="shared" ref="CM6:CV6" si="8">IF(CM7="",NA(),CM7)</f>
        <v>26.09</v>
      </c>
      <c r="CN6" s="78">
        <f t="shared" si="8"/>
        <v>26.09</v>
      </c>
      <c r="CO6" s="78">
        <f t="shared" si="8"/>
        <v>26.09</v>
      </c>
      <c r="CP6" s="78">
        <f t="shared" si="8"/>
        <v>26.09</v>
      </c>
      <c r="CQ6" s="78">
        <f t="shared" si="8"/>
        <v>21.74</v>
      </c>
      <c r="CR6" s="78">
        <f t="shared" si="8"/>
        <v>48.01</v>
      </c>
      <c r="CS6" s="78">
        <f t="shared" si="8"/>
        <v>40.28</v>
      </c>
      <c r="CT6" s="78">
        <f t="shared" si="8"/>
        <v>42.48</v>
      </c>
      <c r="CU6" s="78">
        <f t="shared" si="8"/>
        <v>39.770000000000003</v>
      </c>
      <c r="CV6" s="78">
        <f t="shared" si="8"/>
        <v>38.96</v>
      </c>
      <c r="CW6" s="70" t="str">
        <f>IF(CW7="","",IF(CW7="-","【-】","【"&amp;SUBSTITUTE(TEXT(CW7,"#,##0.00"),"-","△")&amp;"】"))</f>
        <v>【39.37】</v>
      </c>
      <c r="CX6" s="78">
        <f t="shared" ref="CX6:DG6" si="9">IF(CX7="",NA(),CX7)</f>
        <v>97.22</v>
      </c>
      <c r="CY6" s="78">
        <f t="shared" si="9"/>
        <v>96.88</v>
      </c>
      <c r="CZ6" s="78">
        <f t="shared" si="9"/>
        <v>96.97</v>
      </c>
      <c r="DA6" s="78">
        <f t="shared" si="9"/>
        <v>96.77</v>
      </c>
      <c r="DB6" s="78">
        <f t="shared" si="9"/>
        <v>96.67</v>
      </c>
      <c r="DC6" s="78">
        <f t="shared" si="9"/>
        <v>91.18</v>
      </c>
      <c r="DD6" s="78">
        <f t="shared" si="9"/>
        <v>90.78</v>
      </c>
      <c r="DE6" s="78">
        <f t="shared" si="9"/>
        <v>90.73</v>
      </c>
      <c r="DF6" s="78">
        <f t="shared" si="9"/>
        <v>91.64</v>
      </c>
      <c r="DG6" s="78">
        <f t="shared" si="9"/>
        <v>91.6</v>
      </c>
      <c r="DH6" s="70" t="str">
        <f>IF(DH7="","",IF(DH7="-","【-】","【"&amp;SUBSTITUTE(TEXT(DH7,"#,##0.00"),"-","△")&amp;"】"))</f>
        <v>【90.91】</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0">
        <f t="shared" si="12"/>
        <v>0</v>
      </c>
      <c r="EK6" s="70">
        <f t="shared" si="12"/>
        <v>0</v>
      </c>
      <c r="EL6" s="70">
        <f t="shared" si="12"/>
        <v>0</v>
      </c>
      <c r="EM6" s="70">
        <f t="shared" si="12"/>
        <v>0</v>
      </c>
      <c r="EN6" s="70">
        <f t="shared" si="12"/>
        <v>0</v>
      </c>
      <c r="EO6" s="70" t="str">
        <f>IF(EO7="","",IF(EO7="-","【-】","【"&amp;SUBSTITUTE(TEXT(EO7,"#,##0.00"),"-","△")&amp;"】"))</f>
        <v>【0.00】</v>
      </c>
    </row>
    <row r="7" spans="1:145" s="55" customFormat="1">
      <c r="A7" s="56"/>
      <c r="B7" s="62">
        <v>2022</v>
      </c>
      <c r="C7" s="62">
        <v>264075</v>
      </c>
      <c r="D7" s="62">
        <v>47</v>
      </c>
      <c r="E7" s="62">
        <v>17</v>
      </c>
      <c r="F7" s="62">
        <v>7</v>
      </c>
      <c r="G7" s="62">
        <v>0</v>
      </c>
      <c r="H7" s="62" t="s">
        <v>97</v>
      </c>
      <c r="I7" s="62" t="s">
        <v>98</v>
      </c>
      <c r="J7" s="62" t="s">
        <v>99</v>
      </c>
      <c r="K7" s="62" t="s">
        <v>100</v>
      </c>
      <c r="L7" s="62" t="s">
        <v>101</v>
      </c>
      <c r="M7" s="62" t="s">
        <v>102</v>
      </c>
      <c r="N7" s="71" t="s">
        <v>39</v>
      </c>
      <c r="O7" s="71" t="s">
        <v>103</v>
      </c>
      <c r="P7" s="71">
        <v>0.23</v>
      </c>
      <c r="Q7" s="71">
        <v>100</v>
      </c>
      <c r="R7" s="71">
        <v>4180</v>
      </c>
      <c r="S7" s="71">
        <v>13005</v>
      </c>
      <c r="T7" s="71">
        <v>303.08999999999997</v>
      </c>
      <c r="U7" s="71">
        <v>42.91</v>
      </c>
      <c r="V7" s="71">
        <v>30</v>
      </c>
      <c r="W7" s="71">
        <v>0.18</v>
      </c>
      <c r="X7" s="71">
        <v>166.67</v>
      </c>
      <c r="Y7" s="71">
        <v>79.98</v>
      </c>
      <c r="Z7" s="71">
        <v>78.209999999999994</v>
      </c>
      <c r="AA7" s="71">
        <v>78.75</v>
      </c>
      <c r="AB7" s="71">
        <v>77.12</v>
      </c>
      <c r="AC7" s="71">
        <v>74.83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506.14</v>
      </c>
      <c r="BL7" s="71">
        <v>544.96</v>
      </c>
      <c r="BM7" s="71">
        <v>406.44</v>
      </c>
      <c r="BN7" s="71">
        <v>254.5</v>
      </c>
      <c r="BO7" s="71">
        <v>365.75</v>
      </c>
      <c r="BP7" s="71">
        <v>395.81</v>
      </c>
      <c r="BQ7" s="71">
        <v>36.26</v>
      </c>
      <c r="BR7" s="71">
        <v>38.619999999999997</v>
      </c>
      <c r="BS7" s="71">
        <v>32.5</v>
      </c>
      <c r="BT7" s="71">
        <v>35.630000000000003</v>
      </c>
      <c r="BU7" s="71">
        <v>41.71</v>
      </c>
      <c r="BV7" s="71">
        <v>35.86</v>
      </c>
      <c r="BW7" s="71">
        <v>42.51</v>
      </c>
      <c r="BX7" s="71">
        <v>35.93</v>
      </c>
      <c r="BY7" s="71">
        <v>36.1</v>
      </c>
      <c r="BZ7" s="71">
        <v>35.5</v>
      </c>
      <c r="CA7" s="71">
        <v>34.97</v>
      </c>
      <c r="CB7" s="71">
        <v>871.06</v>
      </c>
      <c r="CC7" s="71">
        <v>889.66</v>
      </c>
      <c r="CD7" s="71">
        <v>1041.71</v>
      </c>
      <c r="CE7" s="71">
        <v>989</v>
      </c>
      <c r="CF7" s="71">
        <v>857.26</v>
      </c>
      <c r="CG7" s="71">
        <v>448.63</v>
      </c>
      <c r="CH7" s="71">
        <v>447.34</v>
      </c>
      <c r="CI7" s="71">
        <v>499.55</v>
      </c>
      <c r="CJ7" s="71">
        <v>529.77</v>
      </c>
      <c r="CK7" s="71">
        <v>523.41999999999996</v>
      </c>
      <c r="CL7" s="71">
        <v>526.99</v>
      </c>
      <c r="CM7" s="71">
        <v>26.09</v>
      </c>
      <c r="CN7" s="71">
        <v>26.09</v>
      </c>
      <c r="CO7" s="71">
        <v>26.09</v>
      </c>
      <c r="CP7" s="71">
        <v>26.09</v>
      </c>
      <c r="CQ7" s="71">
        <v>21.74</v>
      </c>
      <c r="CR7" s="71">
        <v>48.01</v>
      </c>
      <c r="CS7" s="71">
        <v>40.28</v>
      </c>
      <c r="CT7" s="71">
        <v>42.48</v>
      </c>
      <c r="CU7" s="71">
        <v>39.770000000000003</v>
      </c>
      <c r="CV7" s="71">
        <v>38.96</v>
      </c>
      <c r="CW7" s="71">
        <v>39.369999999999997</v>
      </c>
      <c r="CX7" s="71">
        <v>97.22</v>
      </c>
      <c r="CY7" s="71">
        <v>96.88</v>
      </c>
      <c r="CZ7" s="71">
        <v>96.97</v>
      </c>
      <c r="DA7" s="71">
        <v>96.77</v>
      </c>
      <c r="DB7" s="71">
        <v>96.67</v>
      </c>
      <c r="DC7" s="71">
        <v>91.18</v>
      </c>
      <c r="DD7" s="71">
        <v>90.78</v>
      </c>
      <c r="DE7" s="71">
        <v>90.73</v>
      </c>
      <c r="DF7" s="71">
        <v>91.64</v>
      </c>
      <c r="DG7" s="71">
        <v>91.6</v>
      </c>
      <c r="DH7" s="71">
        <v>90.91</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v>
      </c>
      <c r="EK7" s="71">
        <v>0</v>
      </c>
      <c r="EL7" s="71">
        <v>0</v>
      </c>
      <c r="EM7" s="71">
        <v>0</v>
      </c>
      <c r="EN7" s="71">
        <v>0</v>
      </c>
      <c r="EO7" s="71">
        <v>0</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Harumi-Shikata</cp:lastModifiedBy>
  <dcterms:created xsi:type="dcterms:W3CDTF">2023-12-12T02:58:28Z</dcterms:created>
  <dcterms:modified xsi:type="dcterms:W3CDTF">2024-02-02T10:23:41Z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2024-02-02T10:23:41Z</vt:filetime>
  </property>
</Properties>
</file>