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nm-sv25\建設環境課\200水道係\☆報告文書\令和５年度\【経営比較分析表】263672 南山城村　簡易水道事業\"/>
    </mc:Choice>
  </mc:AlternateContent>
  <workbookProtection workbookAlgorithmName="SHA-512" workbookHashValue="MjBN4HNER1YcjmOzprriHbb3/7d/y+ABaJXqOjCZeDZ7JH4J/iYPDuqt0XruJv4wC3e2tyQ43b0scS9JaX3DTA==" workbookSaltValue="ne2nU51N4D3ik4AF2q6zhA==" workbookSpinCount="100000" lockStructure="1"/>
  <bookViews>
    <workbookView xWindow="0" yWindow="0" windowWidth="19170" windowHeight="108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<sst xmlns="http://schemas.openxmlformats.org/spreadsheetml/2006/main" count="233" uniqueCount="118">
  <si>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</si>
  <si>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</si>
  <si>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</si>
  <si>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</si>
  <si>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</si>
  <si>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</si>
  <si>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</si>
  <si>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</si>
  <si>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</si>
  <si>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</si>
  <si>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</si>
  <si>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</si>
  <si>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</si>
  <si>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</si>
  <si>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</si>
  <si>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</si>
  <si>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</si>
  <si>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</si>
  <si>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</si>
  <si>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</si>
  <si>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</si>
  <si>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</si>
  <si>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</si>
  <si>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</si>
  <si>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</si>
  <si>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</si>
  <si>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</si>
  <si>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</si>
  <si>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</si>
  <si>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</si>
  <si>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</si>
  <si>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</si>
  <si>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</si>
  <si>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</si>
  <si>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</si>
  <si>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</si>
  <si>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</si>
  <si>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</si>
  <si>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</si>
  <si>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</si>
  <si>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</si>
  <si>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</si>
  <si>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</si>
  <si>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</si>
  <si>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</si>
  <si>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</si>
  <si>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</si>
  <si>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</si>
  <si>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</si>
  <si>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</si>
  <si>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</si>
  <si>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</si>
  <si>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</si>
  <si>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</si>
  <si>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</si>
  <si>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</si>
  <si>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</si>
  <si>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</si>
  <si>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</si>
  <si>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</si>
  <si>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</si>
  <si>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</si>
  <si>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</si>
  <si>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</si>
  <si>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</si>
  <si>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</si>
  <si>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</si>
  <si>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</si>
  <si>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</si>
  <si>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</si>
  <si>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</si>
  <si>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</si>
  <si>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</si>
  <si>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</si>
  <si>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</si>
  <si>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</si>
  <si>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</si>
  <si>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</si>
  <si>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</si>
  <si>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</si>
  <si>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</si>
  <si>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</si>
  <si>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</si>
  <si>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</si>
  <si>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</si>
  <si>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</si>
  <si>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</si>
  <si>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</si>
  <si>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</si>
  <si>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</si>
  <si>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</si>
  <si>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</si>
  <si>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</si>
  <si>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</si>
  <si>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</si>
  <si>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</si>
  <si>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</si>
  <si>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</si>
  <si>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</si>
  <si>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</si>
  <si>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</si>
  <si>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</si>
  <si>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</si>
  <si>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</si>
  <si>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</si>
  <si>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</si>
  <si>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</si>
  <si>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</si>
  <si>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</si>
  <si>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</si>
  <si>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</si>
  <si>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</si>
  <si>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</si>
  <si>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</si>
  <si>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</si>
  <si>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高尾簡易水道は稼働後４０年以上が経過しており耐用年数を超える施設が出ている。特に管路ではVP管を使用しており、送水管・配水管ともに漏水が発生している状況である。
　令和４年度より、漏水多発箇所の布設替え工事を行っている。
　今後給水人口も減っていくなかで、厳しい財源状況ではあるが抜本的な更新計画を検討していく必要がある。</t>
    <rPh sb="105" eb="106">
      <t>オコナ</t>
    </rPh>
    <phoneticPr fontId="4"/>
  </si>
  <si>
    <t xml:space="preserve"> 本村の人口は年々減少しており、給水収益では事業費を賄えず一般会計からの繰入金で補填している状況である。償還金のピークは迎えているが、未だ企業債残高が多く経営を圧迫している状況が続いている。
 近年ではホテル・お茶工場の建設や開業が進んでおり、営業用水量の増加が見込まれている。
 今後はより近隣自治体との広域連携を視野に入れ、ハード統合は地理的に困難であってもソフト統合を目標とし、業務の効率化・事業費の削減を目指し経営改善を図る必要がある。</t>
    <phoneticPr fontId="4"/>
  </si>
  <si>
    <t>①収益的収支比率は４ヵ年と比べ％の値が低くなっている。また、類似団体平均と比較しても厳しい状況が続いている。
　依然として給水収益以外の収入として一般会計繰入金に依存していることから、今後も引き続き維持管理費の削減などの経営改善の取組が必要である。
④平成１７年～平成２３年の中央簡易水道統合事業による償還金のピークが過ぎた為、減少している。
⑤給水に係る費用を給水収益で賄えていないので、一般会計からの繰入金で補填している状況であり、経営状態としては厳しい状態である。
⑥給水原価は平均より大きく上回っている。集落が点在しているため、加圧施設等が多くなり設備の維持管理費用が多額になることが要因である。
⑦前年度より低下した要因として、新型コロナウイルスの影響が緩和し自宅で過ごす時間が減り、家庭用の使用量が少なくなったことが考えられる。
⑧漏水発生時点で早期に発見し修繕を行ったため有収率は高い状態であるが、令和３年度以降宅内での漏水が多く有収率は下がっている。</t>
    <rPh sb="11" eb="12">
      <t>ネン</t>
    </rPh>
    <rPh sb="13" eb="14">
      <t>クラ</t>
    </rPh>
    <rPh sb="17" eb="18">
      <t>アタイ</t>
    </rPh>
    <rPh sb="19" eb="20">
      <t>ヒク</t>
    </rPh>
    <rPh sb="313" eb="315">
      <t>テイカ</t>
    </rPh>
    <rPh sb="336" eb="338">
      <t>カンワ</t>
    </rPh>
    <rPh sb="348" eb="349">
      <t>ヘ</t>
    </rPh>
    <rPh sb="359" eb="360">
      <t>スク</t>
    </rPh>
    <rPh sb="411" eb="413">
      <t>レイワ</t>
    </rPh>
    <rPh sb="414" eb="416">
      <t>ネンド</t>
    </rPh>
    <rPh sb="416" eb="41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</si>
</sst>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C2-4A7E-B9B5-9F5FAB8E9F9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7C2-4A7E-B9B5-9F5FAB8E9F9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63.83</c:v>
                </c:pt>
                <c:pt idx="1">
                  <c:v>60.69</c:v>
                </c:pt>
                <c:pt idx="2">
                  <c:v>61.93</c:v>
                </c:pt>
                <c:pt idx="3">
                  <c:v>65.87</c:v>
                </c:pt>
                <c:pt idx="4">
                  <c:v>64.44</c:v>
                </c:pt>
              </c:numCache>
            </c:numRef>
          </c:val>
          <c:extLst>
            <c:ext xmlns:c16="http://schemas.microsoft.com/office/drawing/2014/chart" uri="{C3380CC4-5D6E-409C-BE32-E72D297353CC}">
              <c16:uniqueId val="{00000000-116C-4B2E-AEA9-32A22E65F54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116C-4B2E-AEA9-32A22E65F54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95.66</c:v>
                </c:pt>
                <c:pt idx="1">
                  <c:v>97.75</c:v>
                </c:pt>
                <c:pt idx="2">
                  <c:v>97.51</c:v>
                </c:pt>
                <c:pt idx="3">
                  <c:v>89.57</c:v>
                </c:pt>
                <c:pt idx="4">
                  <c:v>89.06</c:v>
                </c:pt>
              </c:numCache>
            </c:numRef>
          </c:val>
          <c:extLst>
            <c:ext xmlns:c16="http://schemas.microsoft.com/office/drawing/2014/chart" uri="{C3380CC4-5D6E-409C-BE32-E72D297353CC}">
              <c16:uniqueId val="{00000000-D7F9-4577-9A41-1685C02E12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7F9-4577-9A41-1685C02E12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65.349999999999994</c:v>
                </c:pt>
                <c:pt idx="1">
                  <c:v>63.27</c:v>
                </c:pt>
                <c:pt idx="2">
                  <c:v>64.78</c:v>
                </c:pt>
                <c:pt idx="3">
                  <c:v>71.599999999999994</c:v>
                </c:pt>
                <c:pt idx="4">
                  <c:v>60.17</c:v>
                </c:pt>
              </c:numCache>
            </c:numRef>
          </c:val>
          <c:extLst>
            <c:ext xmlns:c16="http://schemas.microsoft.com/office/drawing/2014/chart" uri="{C3380CC4-5D6E-409C-BE32-E72D297353CC}">
              <c16:uniqueId val="{00000000-8FD8-4231-8916-07D417DC353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8FD8-4231-8916-07D417DC353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20-414F-B199-5E2578D11A0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20-414F-B199-5E2578D11A0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E-49CB-87DD-79D891FB4CF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E-49CB-87DD-79D891FB4CF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A-4383-8FBF-85EA393D35A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A-4383-8FBF-85EA393D35A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6-4ECA-BD95-1A10F6FA2FD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6-4ECA-BD95-1A10F6FA2FD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1919.78</c:v>
                </c:pt>
                <c:pt idx="1">
                  <c:v>1779.92</c:v>
                </c:pt>
                <c:pt idx="2">
                  <c:v>1624.93</c:v>
                </c:pt>
                <c:pt idx="3">
                  <c:v>1533.35</c:v>
                </c:pt>
                <c:pt idx="4">
                  <c:v>1480.06</c:v>
                </c:pt>
              </c:numCache>
            </c:numRef>
          </c:val>
          <c:extLst>
            <c:ext xmlns:c16="http://schemas.microsoft.com/office/drawing/2014/chart" uri="{C3380CC4-5D6E-409C-BE32-E72D297353CC}">
              <c16:uniqueId val="{00000000-86BA-4D7C-A4FD-2C8795A976A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86BA-4D7C-A4FD-2C8795A976A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27.92</c:v>
                </c:pt>
                <c:pt idx="1">
                  <c:v>28.01</c:v>
                </c:pt>
                <c:pt idx="2">
                  <c:v>28.77</c:v>
                </c:pt>
                <c:pt idx="3">
                  <c:v>35.78</c:v>
                </c:pt>
                <c:pt idx="4">
                  <c:v>30.82</c:v>
                </c:pt>
              </c:numCache>
            </c:numRef>
          </c:val>
          <c:extLst>
            <c:ext xmlns:c16="http://schemas.microsoft.com/office/drawing/2014/chart" uri="{C3380CC4-5D6E-409C-BE32-E72D297353CC}">
              <c16:uniqueId val="{00000000-8021-4014-B8E5-7526B7DE5D1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8021-4014-B8E5-7526B7DE5D1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891.83</c:v>
                </c:pt>
                <c:pt idx="1">
                  <c:v>903.52</c:v>
                </c:pt>
                <c:pt idx="2">
                  <c:v>883.51</c:v>
                </c:pt>
                <c:pt idx="3">
                  <c:v>720.88</c:v>
                </c:pt>
                <c:pt idx="4">
                  <c:v>846.8</c:v>
                </c:pt>
              </c:numCache>
            </c:numRef>
          </c:val>
          <c:extLst>
            <c:ext xmlns:c16="http://schemas.microsoft.com/office/drawing/2014/chart" uri="{C3380CC4-5D6E-409C-BE32-E72D297353CC}">
              <c16:uniqueId val="{00000000-F3FC-42B0-8FB1-6ED22E6560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F3FC-42B0-8FB1-6ED22E6560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南山城村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2505</v>
      </c>
      <c r="AM8" s="60"/>
      <c r="AN8" s="60"/>
      <c r="AO8" s="60"/>
      <c r="AP8" s="60"/>
      <c r="AQ8" s="60"/>
      <c r="AR8" s="60"/>
      <c r="AS8" s="60"/>
      <c r="AT8" s="36">
        <f>データ!$S$6</f>
        <v>64.11</v>
      </c>
      <c r="AU8" s="36"/>
      <c r="AV8" s="36"/>
      <c r="AW8" s="36"/>
      <c r="AX8" s="36"/>
      <c r="AY8" s="36"/>
      <c r="AZ8" s="36"/>
      <c r="BA8" s="36"/>
      <c r="BB8" s="36">
        <f>データ!$T$6</f>
        <v>39.07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90</v>
      </c>
      <c r="Q10" s="36"/>
      <c r="R10" s="36"/>
      <c r="S10" s="36"/>
      <c r="T10" s="36"/>
      <c r="U10" s="36"/>
      <c r="V10" s="36"/>
      <c r="W10" s="60">
        <f>データ!$Q$6</f>
        <v>4554</v>
      </c>
      <c r="X10" s="60"/>
      <c r="Y10" s="60"/>
      <c r="Z10" s="60"/>
      <c r="AA10" s="60"/>
      <c r="AB10" s="60"/>
      <c r="AC10" s="60"/>
      <c r="AD10" s="2"/>
      <c r="AE10" s="2"/>
      <c r="AF10" s="2"/>
      <c r="AG10" s="2"/>
      <c r="AH10" s="2"/>
      <c r="AI10" s="2"/>
      <c r="AJ10" s="2"/>
      <c r="AK10" s="2"/>
      <c r="AL10" s="60">
        <f>データ!$U$6</f>
        <v>2233</v>
      </c>
      <c r="AM10" s="60"/>
      <c r="AN10" s="60"/>
      <c r="AO10" s="60"/>
      <c r="AP10" s="60"/>
      <c r="AQ10" s="60"/>
      <c r="AR10" s="60"/>
      <c r="AS10" s="60"/>
      <c r="AT10" s="36">
        <f>データ!$V$6</f>
        <v>6.23</v>
      </c>
      <c r="AU10" s="36"/>
      <c r="AV10" s="36"/>
      <c r="AW10" s="36"/>
      <c r="AX10" s="36"/>
      <c r="AY10" s="36"/>
      <c r="AZ10" s="36"/>
      <c r="BA10" s="36"/>
      <c r="BB10" s="36">
        <f>データ!$W$6</f>
        <v>358.43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roRBRk05dfLQykUPENBaixemrmEnagFwWwuVdje51jClgxbnwEFbRrM0eQRkKQG7qmJbkZql79KnRPA5hMrBHw==" saltValue="2zi+SiTBTYFjWjOu9sS7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263672</v>
      </c>
      <c r="D6" s="20">
        <f t="shared" si="3"/>
        <v>47</v>
      </c>
      <c r="E6" s="20">
        <f t="shared" si="3"/>
        <v>1</v>
      </c>
      <c r="F6" s="20">
        <f t="shared" si="3"/>
        <v>0</v>
      </c>
      <c r="G6" s="20">
        <f t="shared" si="3"/>
        <v>0</v>
      </c>
      <c r="H6" s="20" t="str">
        <f t="shared" si="3"/>
        <v>京都府　南山城村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90</v>
      </c>
      <c r="Q6" s="21">
        <f t="shared" si="3"/>
        <v>4554</v>
      </c>
      <c r="R6" s="21">
        <f t="shared" si="3"/>
        <v>2505</v>
      </c>
      <c r="S6" s="21">
        <f t="shared" si="3"/>
        <v>64.11</v>
      </c>
      <c r="T6" s="21">
        <f t="shared" si="3"/>
        <v>39.07</v>
      </c>
      <c r="U6" s="21">
        <f t="shared" si="3"/>
        <v>2233</v>
      </c>
      <c r="V6" s="21">
        <f t="shared" si="3"/>
        <v>6.23</v>
      </c>
      <c r="W6" s="21">
        <f t="shared" si="3"/>
        <v>358.43</v>
      </c>
      <c r="X6" s="22">
        <f>IF(X7="",NA(),X7)</f>
        <v>65.349999999999994</v>
      </c>
      <c r="Y6" s="22">
        <f t="shared" ref="Y6:AG6" si="4">IF(Y7="",NA(),Y7)</f>
        <v>63.27</v>
      </c>
      <c r="Z6" s="22">
        <f t="shared" si="4"/>
        <v>64.78</v>
      </c>
      <c r="AA6" s="22">
        <f t="shared" si="4"/>
        <v>71.599999999999994</v>
      </c>
      <c r="AB6" s="22">
        <f t="shared" si="4"/>
        <v>60.17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1919.78</v>
      </c>
      <c r="BF6" s="22">
        <f t="shared" ref="BF6:BN6" si="7">IF(BF7="",NA(),BF7)</f>
        <v>1779.92</v>
      </c>
      <c r="BG6" s="22">
        <f t="shared" si="7"/>
        <v>1624.93</v>
      </c>
      <c r="BH6" s="22">
        <f t="shared" si="7"/>
        <v>1533.35</v>
      </c>
      <c r="BI6" s="22">
        <f t="shared" si="7"/>
        <v>1480.06</v>
      </c>
      <c r="BJ6" s="22">
        <f t="shared" si="7"/>
        <v>1007.7</v>
      </c>
      <c r="BK6" s="22">
        <f t="shared" si="7"/>
        <v>1018.52</v>
      </c>
      <c r="BL6" s="22">
        <f t="shared" si="7"/>
        <v>949.61</v>
      </c>
      <c r="BM6" s="22">
        <f t="shared" si="7"/>
        <v>918.84</v>
      </c>
      <c r="BN6" s="22">
        <f t="shared" si="7"/>
        <v>955.49</v>
      </c>
      <c r="BO6" s="21" t="str">
        <f>IF(BO7="","",IF(BO7="-","【-】","【"&amp;SUBSTITUTE(TEXT(BO7,"#,##0.00"),"-","△")&amp;"】"))</f>
        <v>【982.48】</v>
      </c>
      <c r="BP6" s="22">
        <f>IF(BP7="",NA(),BP7)</f>
        <v>27.92</v>
      </c>
      <c r="BQ6" s="22">
        <f t="shared" ref="BQ6:BY6" si="8">IF(BQ7="",NA(),BQ7)</f>
        <v>28.01</v>
      </c>
      <c r="BR6" s="22">
        <f t="shared" si="8"/>
        <v>28.77</v>
      </c>
      <c r="BS6" s="22">
        <f t="shared" si="8"/>
        <v>35.78</v>
      </c>
      <c r="BT6" s="22">
        <f t="shared" si="8"/>
        <v>30.82</v>
      </c>
      <c r="BU6" s="22">
        <f t="shared" si="8"/>
        <v>59.22</v>
      </c>
      <c r="BV6" s="22">
        <f t="shared" si="8"/>
        <v>58.79</v>
      </c>
      <c r="BW6" s="22">
        <f t="shared" si="8"/>
        <v>58.41</v>
      </c>
      <c r="BX6" s="22">
        <f t="shared" si="8"/>
        <v>58.27</v>
      </c>
      <c r="BY6" s="22">
        <f t="shared" si="8"/>
        <v>55.15</v>
      </c>
      <c r="BZ6" s="21" t="str">
        <f>IF(BZ7="","",IF(BZ7="-","【-】","【"&amp;SUBSTITUTE(TEXT(BZ7,"#,##0.00"),"-","△")&amp;"】"))</f>
        <v>【50.61】</v>
      </c>
      <c r="CA6" s="22">
        <f>IF(CA7="",NA(),CA7)</f>
        <v>891.83</v>
      </c>
      <c r="CB6" s="22">
        <f t="shared" ref="CB6:CJ6" si="9">IF(CB7="",NA(),CB7)</f>
        <v>903.52</v>
      </c>
      <c r="CC6" s="22">
        <f t="shared" si="9"/>
        <v>883.51</v>
      </c>
      <c r="CD6" s="22">
        <f t="shared" si="9"/>
        <v>720.88</v>
      </c>
      <c r="CE6" s="22">
        <f t="shared" si="9"/>
        <v>846.8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63.83</v>
      </c>
      <c r="CM6" s="22">
        <f t="shared" ref="CM6:CU6" si="10">IF(CM7="",NA(),CM7)</f>
        <v>60.69</v>
      </c>
      <c r="CN6" s="22">
        <f t="shared" si="10"/>
        <v>61.93</v>
      </c>
      <c r="CO6" s="22">
        <f t="shared" si="10"/>
        <v>65.87</v>
      </c>
      <c r="CP6" s="22">
        <f t="shared" si="10"/>
        <v>64.44</v>
      </c>
      <c r="CQ6" s="22">
        <f t="shared" si="10"/>
        <v>56.76</v>
      </c>
      <c r="CR6" s="22">
        <f t="shared" si="10"/>
        <v>56.04</v>
      </c>
      <c r="CS6" s="22">
        <f t="shared" si="10"/>
        <v>58.52</v>
      </c>
      <c r="CT6" s="22">
        <f t="shared" si="10"/>
        <v>58.88</v>
      </c>
      <c r="CU6" s="22">
        <f t="shared" si="10"/>
        <v>58.16</v>
      </c>
      <c r="CV6" s="21" t="str">
        <f>IF(CV7="","",IF(CV7="-","【-】","【"&amp;SUBSTITUTE(TEXT(CV7,"#,##0.00"),"-","△")&amp;"】"))</f>
        <v>【56.15】</v>
      </c>
      <c r="CW6" s="22">
        <f>IF(CW7="",NA(),CW7)</f>
        <v>95.66</v>
      </c>
      <c r="CX6" s="22">
        <f t="shared" ref="CX6:DF6" si="11">IF(CX7="",NA(),CX7)</f>
        <v>97.75</v>
      </c>
      <c r="CY6" s="22">
        <f t="shared" si="11"/>
        <v>97.51</v>
      </c>
      <c r="CZ6" s="22">
        <f t="shared" si="11"/>
        <v>89.57</v>
      </c>
      <c r="DA6" s="22">
        <f t="shared" si="11"/>
        <v>89.06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263672</v>
      </c>
      <c r="D7" s="24">
        <v>47</v>
      </c>
      <c r="E7" s="24">
        <v>1</v>
      </c>
      <c r="F7" s="24">
        <v>0</v>
      </c>
      <c r="G7" s="24">
        <v>0</v>
      </c>
      <c r="H7" s="24" t="s">
        <v>96</v>
      </c>
      <c r="I7" s="24" t="s">
        <v>97</v>
      </c>
      <c r="J7" s="24" t="s">
        <v>98</v>
      </c>
      <c r="K7" s="24" t="s">
        <v>99</v>
      </c>
      <c r="L7" s="24" t="s">
        <v>100</v>
      </c>
      <c r="M7" s="24" t="s">
        <v>101</v>
      </c>
      <c r="N7" s="25" t="s">
        <v>102</v>
      </c>
      <c r="O7" s="25" t="s">
        <v>103</v>
      </c>
      <c r="P7" s="25">
        <v>90</v>
      </c>
      <c r="Q7" s="25">
        <v>4554</v>
      </c>
      <c r="R7" s="25">
        <v>2505</v>
      </c>
      <c r="S7" s="25">
        <v>64.11</v>
      </c>
      <c r="T7" s="25">
        <v>39.07</v>
      </c>
      <c r="U7" s="25">
        <v>2233</v>
      </c>
      <c r="V7" s="25">
        <v>6.23</v>
      </c>
      <c r="W7" s="25">
        <v>358.43</v>
      </c>
      <c r="X7" s="25">
        <v>65.349999999999994</v>
      </c>
      <c r="Y7" s="25">
        <v>63.27</v>
      </c>
      <c r="Z7" s="25">
        <v>64.78</v>
      </c>
      <c r="AA7" s="25">
        <v>71.599999999999994</v>
      </c>
      <c r="AB7" s="25">
        <v>60.17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1919.78</v>
      </c>
      <c r="BF7" s="25">
        <v>1779.92</v>
      </c>
      <c r="BG7" s="25">
        <v>1624.93</v>
      </c>
      <c r="BH7" s="25">
        <v>1533.35</v>
      </c>
      <c r="BI7" s="25">
        <v>1480.06</v>
      </c>
      <c r="BJ7" s="25">
        <v>1007.7</v>
      </c>
      <c r="BK7" s="25">
        <v>1018.52</v>
      </c>
      <c r="BL7" s="25">
        <v>949.61</v>
      </c>
      <c r="BM7" s="25">
        <v>918.84</v>
      </c>
      <c r="BN7" s="25">
        <v>955.49</v>
      </c>
      <c r="BO7" s="25">
        <v>982.48</v>
      </c>
      <c r="BP7" s="25">
        <v>27.92</v>
      </c>
      <c r="BQ7" s="25">
        <v>28.01</v>
      </c>
      <c r="BR7" s="25">
        <v>28.77</v>
      </c>
      <c r="BS7" s="25">
        <v>35.78</v>
      </c>
      <c r="BT7" s="25">
        <v>30.82</v>
      </c>
      <c r="BU7" s="25">
        <v>59.22</v>
      </c>
      <c r="BV7" s="25">
        <v>58.79</v>
      </c>
      <c r="BW7" s="25">
        <v>58.41</v>
      </c>
      <c r="BX7" s="25">
        <v>58.27</v>
      </c>
      <c r="BY7" s="25">
        <v>55.15</v>
      </c>
      <c r="BZ7" s="25">
        <v>50.61</v>
      </c>
      <c r="CA7" s="25">
        <v>891.83</v>
      </c>
      <c r="CB7" s="25">
        <v>903.52</v>
      </c>
      <c r="CC7" s="25">
        <v>883.51</v>
      </c>
      <c r="CD7" s="25">
        <v>720.88</v>
      </c>
      <c r="CE7" s="25">
        <v>846.8</v>
      </c>
      <c r="CF7" s="25">
        <v>292.89999999999998</v>
      </c>
      <c r="CG7" s="25">
        <v>298.25</v>
      </c>
      <c r="CH7" s="25">
        <v>303.27999999999997</v>
      </c>
      <c r="CI7" s="25">
        <v>303.81</v>
      </c>
      <c r="CJ7" s="25">
        <v>310.26</v>
      </c>
      <c r="CK7" s="25">
        <v>320.83</v>
      </c>
      <c r="CL7" s="25">
        <v>63.83</v>
      </c>
      <c r="CM7" s="25">
        <v>60.69</v>
      </c>
      <c r="CN7" s="25">
        <v>61.93</v>
      </c>
      <c r="CO7" s="25">
        <v>65.87</v>
      </c>
      <c r="CP7" s="25">
        <v>64.44</v>
      </c>
      <c r="CQ7" s="25">
        <v>56.76</v>
      </c>
      <c r="CR7" s="25">
        <v>56.04</v>
      </c>
      <c r="CS7" s="25">
        <v>58.52</v>
      </c>
      <c r="CT7" s="25">
        <v>58.88</v>
      </c>
      <c r="CU7" s="25">
        <v>58.16</v>
      </c>
      <c r="CV7" s="25">
        <v>56.15</v>
      </c>
      <c r="CW7" s="25">
        <v>95.66</v>
      </c>
      <c r="CX7" s="25">
        <v>97.75</v>
      </c>
      <c r="CY7" s="25">
        <v>97.51</v>
      </c>
      <c r="CZ7" s="25">
        <v>89.57</v>
      </c>
      <c r="DA7" s="25">
        <v>89.06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大志</dc:creator>
  <cp:lastModifiedBy> </cp:lastModifiedBy>
  <cp:lastPrinted>2024-02-16T09:00:05Z</cp:lastPrinted>
  <dcterms:created xsi:type="dcterms:W3CDTF">2024-02-16T09:20:40Z</dcterms:created>
  <dcterms:modified xsi:type="dcterms:W3CDTF">2024-02-18T23:33:01Z</dcterms:modified>
</cp:coreProperties>
</file>