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上下水道課\上下水道課(企画より7月16日以降のTeraStationのデータ)\★役場内\企画財政課\R5\R6.1月\240118【企画財政課】公営企業に係る経営比較分析表（令和４年度決算）の分析等について（依頼）\02　回答\"/>
    </mc:Choice>
  </mc:AlternateContent>
  <workbookProtection workbookAlgorithmName="SHA-512" workbookHashValue="pRX5kf+kRQp90nVhRAqN9CEkGNz/tNnckLFYYOPKXzZnXNeBE++Ori3JQPumH2lYM5snm9uRYQoyPnEJputfbg==" workbookSaltValue="wRLCZzWK5LHfkVgYfwaDEQ==" workbookSpinCount="100000" lockStructure="1"/>
  <bookViews>
    <workbookView xWindow="0" yWindow="0" windowWidth="20490" windowHeight="73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<sst xmlns="http://schemas.openxmlformats.org/spreadsheetml/2006/main" count="233" uniqueCount="118">
  <si>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</si>
  <si>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</si>
  <si>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</si>
  <si>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</si>
  <si>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</si>
  <si>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</si>
  <si>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</si>
  <si>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</si>
  <si>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</si>
  <si>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</si>
  <si>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</si>
  <si>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</si>
  <si>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</si>
  <si>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</si>
  <si>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</si>
  <si>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</si>
  <si>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</si>
  <si>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</si>
  <si>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</si>
  <si>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</si>
  <si>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</si>
  <si>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</si>
  <si>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</si>
  <si>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</si>
  <si>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</si>
  <si>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</si>
  <si>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</si>
  <si>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</si>
  <si>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</si>
  <si>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</si>
  <si>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</si>
  <si>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</si>
  <si>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</si>
  <si>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</si>
  <si>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</si>
  <si>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</si>
  <si>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</si>
  <si>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</si>
  <si>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</si>
  <si>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</si>
  <si>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</si>
  <si>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</si>
  <si>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</si>
  <si>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</si>
  <si>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</si>
  <si>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</si>
  <si>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</si>
  <si>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</si>
  <si>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</si>
  <si>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</si>
  <si>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</si>
  <si>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</si>
  <si>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</si>
  <si>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</si>
  <si>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</si>
  <si>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</si>
  <si>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</si>
  <si>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</si>
  <si>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</si>
  <si>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</si>
  <si>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</si>
  <si>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</si>
  <si>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</si>
  <si>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</si>
  <si>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</si>
  <si>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</si>
  <si>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</si>
  <si>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</si>
  <si>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</si>
  <si>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</si>
  <si>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</si>
  <si>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</si>
  <si>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</si>
  <si>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</si>
  <si>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</si>
  <si>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</si>
  <si>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</si>
  <si>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</si>
  <si>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</si>
  <si>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</si>
  <si>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</si>
  <si>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</si>
  <si>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</si>
  <si>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</si>
  <si>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</si>
  <si>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</si>
  <si>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</si>
  <si>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</si>
  <si>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</si>
  <si>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</si>
  <si>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</si>
  <si>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</si>
  <si>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</si>
  <si>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</si>
  <si>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</si>
  <si>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</si>
  <si>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井手町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</si>
  <si>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</si>
  <si>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</si>
  <si>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</si>
  <si>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</si>
  <si>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</si>
  <si>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</si>
  <si>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</si>
  <si>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</si>
  <si>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</si>
  <si>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</si>
  <si>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</si>
  <si>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</si>
  <si>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</si>
  <si>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</si>
  <si>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</si>
  <si>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</si>
  <si>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</si>
  <si>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</si>
  <si>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管路更新率」は、管路の更新ペースが把握できる指標です。類似団体に比べて低く、管路の老朽化が進んでいるものの、なかなか管路の更新ができていない状況です。今後は、財政状況をみながらではありますが、老朽化した施設や管路について計画的に更新を行う予定です。</t>
    <phoneticPr fontId="4"/>
  </si>
  <si>
    <t>　平成28年度に財政の健全化に向け、「井手町上下水道事業経営等審議会」を設置。その後、審議会及び議会での審議を経て、平成29年度に約20年ぶりに平均改定率14％となる水道料金の改定を実施しました。
　今後は中長期的な視点から水道事業における既存施設の効率化による更なる経費削減等に努めつつ、老朽化する施設・管路の更新を計画的に実施し、引き続き「有収率」や「管路更新率」の向上に取り組む予定です。</t>
    <phoneticPr fontId="4"/>
  </si>
  <si>
    <t>・①「収益的収支比率」は、単年度の収支で黒字であれば100%以上となる指標です。平成29年度に水道料金の改定を実施し、過去から経費削減に努めてきたことにより、100%を下回っているが類似団体平均及び全国平均を上回る結果となりました。
・④「企業債残高対給水収益比率」は、企業債残高の割合を示す指標です。企業債の新規発行の抑制等により、今のところ、類似団体に比べて低い状況ですが、今後施設更新に伴い企業債が必要となった場合、財務状況の悪化が懸念されます。
・⑤「料金回収率」は、100%以上であれば健全な指標です。平成29年度に水道料金の改定を実施したものの100%を下回っており、全国的に給水収益が減少傾向にある中で、今後も引き続き費用の削減や収益性の向上に努めます。
・⑥「給水原価」は、有収水量（料金の対象となった水量）1㎥あたりにかかる費用を表す指標です。令和4年度の有収水量は前年度に比べ減少。経年で見ても人口減少等の影響により減少傾向となっています。以前より経費削減に努めているため、類似団体と比べて低く、概ね一定しています。
・⑦「施設利用率」は、高いほど健全な指標です。給水人口の減少等の影響を受けていることから、類似団体平均値を下回っており、給水能力に余裕が生じている状況です。
・⑧「有収率」は、100%に近いほど施設の稼働が収益に反映されている指標です。平成30年度に対象区域における石綿管の布設替えが完了した結果、有収率が向上。漏水やメーター不感等の影響は無いと思われますが、今後も適正な維持管理に努め、有収率の向上に取り組む予定です。</t>
    <rPh sb="84" eb="86">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</si>
</sst>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1.1200000000000001</c:v>
                </c:pt>
                <c:pt idx="2">
                  <c:v>1.26</c:v>
                </c:pt>
                <c:pt idx="3" formatCode="#,##0.00;&quot;△&quot;#,##0.00">
                  <c:v>0</c:v>
                </c:pt>
                <c:pt idx="4" formatCode="#,##0.00;&quot;△&quot;#,##0.00">
                  <c:v>0</c:v>
                </c:pt>
              </c:numCache>
            </c:numRef>
          </c:val>
          <c:extLst>
            <c:ext xmlns:c16="http://schemas.microsoft.com/office/drawing/2014/chart" uri="{C3380CC4-5D6E-409C-BE32-E72D297353CC}">
              <c16:uniqueId val="{00000000-EF2C-4742-8BCA-ADF4FB1BBF7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EF2C-4742-8BCA-ADF4FB1BBF7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45.35</c:v>
                </c:pt>
                <c:pt idx="1">
                  <c:v>44.94</c:v>
                </c:pt>
                <c:pt idx="2">
                  <c:v>47.79</c:v>
                </c:pt>
                <c:pt idx="3">
                  <c:v>48.05</c:v>
                </c:pt>
                <c:pt idx="4">
                  <c:v>48.38</c:v>
                </c:pt>
              </c:numCache>
            </c:numRef>
          </c:val>
          <c:extLst>
            <c:ext xmlns:c16="http://schemas.microsoft.com/office/drawing/2014/chart" uri="{C3380CC4-5D6E-409C-BE32-E72D297353CC}">
              <c16:uniqueId val="{00000000-E528-4BDC-8BDF-002CF6F0E4C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E528-4BDC-8BDF-002CF6F0E4C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96.35</c:v>
                </c:pt>
                <c:pt idx="1">
                  <c:v>96.17</c:v>
                </c:pt>
                <c:pt idx="2">
                  <c:v>93.55</c:v>
                </c:pt>
                <c:pt idx="3">
                  <c:v>90.27</c:v>
                </c:pt>
                <c:pt idx="4">
                  <c:v>86.42</c:v>
                </c:pt>
              </c:numCache>
            </c:numRef>
          </c:val>
          <c:extLst>
            <c:ext xmlns:c16="http://schemas.microsoft.com/office/drawing/2014/chart" uri="{C3380CC4-5D6E-409C-BE32-E72D297353CC}">
              <c16:uniqueId val="{00000000-7A51-45B6-8A34-90EC251E8F9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7A51-45B6-8A34-90EC251E8F9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128.88</c:v>
                </c:pt>
                <c:pt idx="1">
                  <c:v>90.85</c:v>
                </c:pt>
                <c:pt idx="2">
                  <c:v>105.11</c:v>
                </c:pt>
                <c:pt idx="3">
                  <c:v>106.43</c:v>
                </c:pt>
                <c:pt idx="4">
                  <c:v>97.14</c:v>
                </c:pt>
              </c:numCache>
            </c:numRef>
          </c:val>
          <c:extLst>
            <c:ext xmlns:c16="http://schemas.microsoft.com/office/drawing/2014/chart" uri="{C3380CC4-5D6E-409C-BE32-E72D297353CC}">
              <c16:uniqueId val="{00000000-1E3F-4137-9BF3-152254240F3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1E3F-4137-9BF3-152254240F3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8C-480E-B2CE-74F4D49075B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8C-480E-B2CE-74F4D49075B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6F-4C4F-A67A-18D821062EF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6F-4C4F-A67A-18D821062EF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75-4215-A2E3-51539BACFA0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75-4215-A2E3-51539BACFA0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EB-4DAC-8D86-16180DAACEC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EB-4DAC-8D86-16180DAACEC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230.25</c:v>
                </c:pt>
                <c:pt idx="1">
                  <c:v>215.04</c:v>
                </c:pt>
                <c:pt idx="2">
                  <c:v>209.17</c:v>
                </c:pt>
                <c:pt idx="3">
                  <c:v>208.66</c:v>
                </c:pt>
                <c:pt idx="4">
                  <c:v>216.31</c:v>
                </c:pt>
              </c:numCache>
            </c:numRef>
          </c:val>
          <c:extLst>
            <c:ext xmlns:c16="http://schemas.microsoft.com/office/drawing/2014/chart" uri="{C3380CC4-5D6E-409C-BE32-E72D297353CC}">
              <c16:uniqueId val="{00000000-EF2C-488E-A80C-0B75F3EF11F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EF2C-488E-A80C-0B75F3EF11F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103.42</c:v>
                </c:pt>
                <c:pt idx="1">
                  <c:v>90.04</c:v>
                </c:pt>
                <c:pt idx="2">
                  <c:v>90.09</c:v>
                </c:pt>
                <c:pt idx="3">
                  <c:v>99.35</c:v>
                </c:pt>
                <c:pt idx="4">
                  <c:v>86.31</c:v>
                </c:pt>
              </c:numCache>
            </c:numRef>
          </c:val>
          <c:extLst>
            <c:ext xmlns:c16="http://schemas.microsoft.com/office/drawing/2014/chart" uri="{C3380CC4-5D6E-409C-BE32-E72D297353CC}">
              <c16:uniqueId val="{00000000-152C-4C42-B189-17E0A072407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152C-4C42-B189-17E0A072407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160.01</c:v>
                </c:pt>
                <c:pt idx="1">
                  <c:v>183.24</c:v>
                </c:pt>
                <c:pt idx="2">
                  <c:v>187.1</c:v>
                </c:pt>
                <c:pt idx="3">
                  <c:v>169.45</c:v>
                </c:pt>
                <c:pt idx="4">
                  <c:v>174.96</c:v>
                </c:pt>
              </c:numCache>
            </c:numRef>
          </c:val>
          <c:extLst>
            <c:ext xmlns:c16="http://schemas.microsoft.com/office/drawing/2014/chart" uri="{C3380CC4-5D6E-409C-BE32-E72D297353CC}">
              <c16:uniqueId val="{00000000-8EB0-4683-B703-81AB60750EF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8EB0-4683-B703-81AB60750EF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京都府　井手町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55">
        <f>データ!$R$6</f>
        <v>7009</v>
      </c>
      <c r="AM8" s="55"/>
      <c r="AN8" s="55"/>
      <c r="AO8" s="55"/>
      <c r="AP8" s="55"/>
      <c r="AQ8" s="55"/>
      <c r="AR8" s="55"/>
      <c r="AS8" s="55"/>
      <c r="AT8" s="45">
        <f>データ!$S$6</f>
        <v>18.04</v>
      </c>
      <c r="AU8" s="45"/>
      <c r="AV8" s="45"/>
      <c r="AW8" s="45"/>
      <c r="AX8" s="45"/>
      <c r="AY8" s="45"/>
      <c r="AZ8" s="45"/>
      <c r="BA8" s="45"/>
      <c r="BB8" s="45">
        <f>データ!$T$6</f>
        <v>388.53</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28.85</v>
      </c>
      <c r="Q10" s="45"/>
      <c r="R10" s="45"/>
      <c r="S10" s="45"/>
      <c r="T10" s="45"/>
      <c r="U10" s="45"/>
      <c r="V10" s="45"/>
      <c r="W10" s="55">
        <f>データ!$Q$6</f>
        <v>2866</v>
      </c>
      <c r="X10" s="55"/>
      <c r="Y10" s="55"/>
      <c r="Z10" s="55"/>
      <c r="AA10" s="55"/>
      <c r="AB10" s="55"/>
      <c r="AC10" s="55"/>
      <c r="AD10" s="2"/>
      <c r="AE10" s="2"/>
      <c r="AF10" s="2"/>
      <c r="AG10" s="2"/>
      <c r="AH10" s="2"/>
      <c r="AI10" s="2"/>
      <c r="AJ10" s="2"/>
      <c r="AK10" s="2"/>
      <c r="AL10" s="55">
        <f>データ!$U$6</f>
        <v>2029</v>
      </c>
      <c r="AM10" s="55"/>
      <c r="AN10" s="55"/>
      <c r="AO10" s="55"/>
      <c r="AP10" s="55"/>
      <c r="AQ10" s="55"/>
      <c r="AR10" s="55"/>
      <c r="AS10" s="55"/>
      <c r="AT10" s="45">
        <f>データ!$V$6</f>
        <v>0.56999999999999995</v>
      </c>
      <c r="AU10" s="45"/>
      <c r="AV10" s="45"/>
      <c r="AW10" s="45"/>
      <c r="AX10" s="45"/>
      <c r="AY10" s="45"/>
      <c r="AZ10" s="45"/>
      <c r="BA10" s="45"/>
      <c r="BB10" s="45">
        <f>データ!$W$6</f>
        <v>3559.65</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115</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116</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42</v>
      </c>
      <c r="O85" s="13" t="str">
        <f>データ!EN6</f>
        <v>【0.52】</v>
      </c>
    </row>
  </sheetData>
  <sheetProtection algorithmName="SHA-512" hashValue="OpkR8H7JWeejXBDv50kK28MDC1QQ7AkIQ4IZyoR2+dBEfiIYWv+JWD1aOfwuxOaF7LUAhTpC1gyz19OKucyCsg==" saltValue="N/EdOng/rQm8I3h9ngReS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263435</v>
      </c>
      <c r="D6" s="20">
        <f t="shared" si="3"/>
        <v>47</v>
      </c>
      <c r="E6" s="20">
        <f t="shared" si="3"/>
        <v>1</v>
      </c>
      <c r="F6" s="20">
        <f t="shared" si="3"/>
        <v>0</v>
      </c>
      <c r="G6" s="20">
        <f t="shared" si="3"/>
        <v>0</v>
      </c>
      <c r="H6" s="20" t="str">
        <f t="shared" si="3"/>
        <v>京都府　井手町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28.85</v>
      </c>
      <c r="Q6" s="21">
        <f t="shared" si="3"/>
        <v>2866</v>
      </c>
      <c r="R6" s="21">
        <f t="shared" si="3"/>
        <v>7009</v>
      </c>
      <c r="S6" s="21">
        <f t="shared" si="3"/>
        <v>18.04</v>
      </c>
      <c r="T6" s="21">
        <f t="shared" si="3"/>
        <v>388.53</v>
      </c>
      <c r="U6" s="21">
        <f t="shared" si="3"/>
        <v>2029</v>
      </c>
      <c r="V6" s="21">
        <f t="shared" si="3"/>
        <v>0.56999999999999995</v>
      </c>
      <c r="W6" s="21">
        <f t="shared" si="3"/>
        <v>3559.65</v>
      </c>
      <c r="X6" s="22">
        <f>IF(X7="",NA(),X7)</f>
        <v>128.88</v>
      </c>
      <c r="Y6" s="22">
        <f t="shared" ref="Y6:AG6" si="4">IF(Y7="",NA(),Y7)</f>
        <v>90.85</v>
      </c>
      <c r="Z6" s="22">
        <f t="shared" si="4"/>
        <v>105.11</v>
      </c>
      <c r="AA6" s="22">
        <f t="shared" si="4"/>
        <v>106.43</v>
      </c>
      <c r="AB6" s="22">
        <f t="shared" si="4"/>
        <v>97.14</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230.25</v>
      </c>
      <c r="BF6" s="22">
        <f t="shared" ref="BF6:BN6" si="7">IF(BF7="",NA(),BF7)</f>
        <v>215.04</v>
      </c>
      <c r="BG6" s="22">
        <f t="shared" si="7"/>
        <v>209.17</v>
      </c>
      <c r="BH6" s="22">
        <f t="shared" si="7"/>
        <v>208.66</v>
      </c>
      <c r="BI6" s="22">
        <f t="shared" si="7"/>
        <v>216.31</v>
      </c>
      <c r="BJ6" s="22">
        <f t="shared" si="7"/>
        <v>1007.7</v>
      </c>
      <c r="BK6" s="22">
        <f t="shared" si="7"/>
        <v>1018.52</v>
      </c>
      <c r="BL6" s="22">
        <f t="shared" si="7"/>
        <v>949.61</v>
      </c>
      <c r="BM6" s="22">
        <f t="shared" si="7"/>
        <v>918.84</v>
      </c>
      <c r="BN6" s="22">
        <f t="shared" si="7"/>
        <v>955.49</v>
      </c>
      <c r="BO6" s="21" t="str">
        <f>IF(BO7="","",IF(BO7="-","【-】","【"&amp;SUBSTITUTE(TEXT(BO7,"#,##0.00"),"-","△")&amp;"】"))</f>
        <v>【982.48】</v>
      </c>
      <c r="BP6" s="22">
        <f>IF(BP7="",NA(),BP7)</f>
        <v>103.42</v>
      </c>
      <c r="BQ6" s="22">
        <f t="shared" ref="BQ6:BY6" si="8">IF(BQ7="",NA(),BQ7)</f>
        <v>90.04</v>
      </c>
      <c r="BR6" s="22">
        <f t="shared" si="8"/>
        <v>90.09</v>
      </c>
      <c r="BS6" s="22">
        <f t="shared" si="8"/>
        <v>99.35</v>
      </c>
      <c r="BT6" s="22">
        <f t="shared" si="8"/>
        <v>86.31</v>
      </c>
      <c r="BU6" s="22">
        <f t="shared" si="8"/>
        <v>59.22</v>
      </c>
      <c r="BV6" s="22">
        <f t="shared" si="8"/>
        <v>58.79</v>
      </c>
      <c r="BW6" s="22">
        <f t="shared" si="8"/>
        <v>58.41</v>
      </c>
      <c r="BX6" s="22">
        <f t="shared" si="8"/>
        <v>58.27</v>
      </c>
      <c r="BY6" s="22">
        <f t="shared" si="8"/>
        <v>55.15</v>
      </c>
      <c r="BZ6" s="21" t="str">
        <f>IF(BZ7="","",IF(BZ7="-","【-】","【"&amp;SUBSTITUTE(TEXT(BZ7,"#,##0.00"),"-","△")&amp;"】"))</f>
        <v>【50.61】</v>
      </c>
      <c r="CA6" s="22">
        <f>IF(CA7="",NA(),CA7)</f>
        <v>160.01</v>
      </c>
      <c r="CB6" s="22">
        <f t="shared" ref="CB6:CJ6" si="9">IF(CB7="",NA(),CB7)</f>
        <v>183.24</v>
      </c>
      <c r="CC6" s="22">
        <f t="shared" si="9"/>
        <v>187.1</v>
      </c>
      <c r="CD6" s="22">
        <f t="shared" si="9"/>
        <v>169.45</v>
      </c>
      <c r="CE6" s="22">
        <f t="shared" si="9"/>
        <v>174.96</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45.35</v>
      </c>
      <c r="CM6" s="22">
        <f t="shared" ref="CM6:CU6" si="10">IF(CM7="",NA(),CM7)</f>
        <v>44.94</v>
      </c>
      <c r="CN6" s="22">
        <f t="shared" si="10"/>
        <v>47.79</v>
      </c>
      <c r="CO6" s="22">
        <f t="shared" si="10"/>
        <v>48.05</v>
      </c>
      <c r="CP6" s="22">
        <f t="shared" si="10"/>
        <v>48.38</v>
      </c>
      <c r="CQ6" s="22">
        <f t="shared" si="10"/>
        <v>56.76</v>
      </c>
      <c r="CR6" s="22">
        <f t="shared" si="10"/>
        <v>56.04</v>
      </c>
      <c r="CS6" s="22">
        <f t="shared" si="10"/>
        <v>58.52</v>
      </c>
      <c r="CT6" s="22">
        <f t="shared" si="10"/>
        <v>58.88</v>
      </c>
      <c r="CU6" s="22">
        <f t="shared" si="10"/>
        <v>58.16</v>
      </c>
      <c r="CV6" s="21" t="str">
        <f>IF(CV7="","",IF(CV7="-","【-】","【"&amp;SUBSTITUTE(TEXT(CV7,"#,##0.00"),"-","△")&amp;"】"))</f>
        <v>【56.15】</v>
      </c>
      <c r="CW6" s="22">
        <f>IF(CW7="",NA(),CW7)</f>
        <v>96.35</v>
      </c>
      <c r="CX6" s="22">
        <f t="shared" ref="CX6:DF6" si="11">IF(CX7="",NA(),CX7)</f>
        <v>96.17</v>
      </c>
      <c r="CY6" s="22">
        <f t="shared" si="11"/>
        <v>93.55</v>
      </c>
      <c r="CZ6" s="22">
        <f t="shared" si="11"/>
        <v>90.27</v>
      </c>
      <c r="DA6" s="22">
        <f t="shared" si="11"/>
        <v>86.42</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1.1200000000000001</v>
      </c>
      <c r="EF6" s="22">
        <f t="shared" si="14"/>
        <v>1.26</v>
      </c>
      <c r="EG6" s="21">
        <f t="shared" si="14"/>
        <v>0</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263435</v>
      </c>
      <c r="D7" s="24">
        <v>47</v>
      </c>
      <c r="E7" s="24">
        <v>1</v>
      </c>
      <c r="F7" s="24">
        <v>0</v>
      </c>
      <c r="G7" s="24">
        <v>0</v>
      </c>
      <c r="H7" s="24" t="s">
        <v>96</v>
      </c>
      <c r="I7" s="24" t="s">
        <v>97</v>
      </c>
      <c r="J7" s="24" t="s">
        <v>98</v>
      </c>
      <c r="K7" s="24" t="s">
        <v>99</v>
      </c>
      <c r="L7" s="24" t="s">
        <v>100</v>
      </c>
      <c r="M7" s="24" t="s">
        <v>101</v>
      </c>
      <c r="N7" s="25" t="s">
        <v>102</v>
      </c>
      <c r="O7" s="25" t="s">
        <v>103</v>
      </c>
      <c r="P7" s="25">
        <v>28.85</v>
      </c>
      <c r="Q7" s="25">
        <v>2866</v>
      </c>
      <c r="R7" s="25">
        <v>7009</v>
      </c>
      <c r="S7" s="25">
        <v>18.04</v>
      </c>
      <c r="T7" s="25">
        <v>388.53</v>
      </c>
      <c r="U7" s="25">
        <v>2029</v>
      </c>
      <c r="V7" s="25">
        <v>0.56999999999999995</v>
      </c>
      <c r="W7" s="25">
        <v>3559.65</v>
      </c>
      <c r="X7" s="25">
        <v>128.88</v>
      </c>
      <c r="Y7" s="25">
        <v>90.85</v>
      </c>
      <c r="Z7" s="25">
        <v>105.11</v>
      </c>
      <c r="AA7" s="25">
        <v>106.43</v>
      </c>
      <c r="AB7" s="25">
        <v>97.14</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230.25</v>
      </c>
      <c r="BF7" s="25">
        <v>215.04</v>
      </c>
      <c r="BG7" s="25">
        <v>209.17</v>
      </c>
      <c r="BH7" s="25">
        <v>208.66</v>
      </c>
      <c r="BI7" s="25">
        <v>216.31</v>
      </c>
      <c r="BJ7" s="25">
        <v>1007.7</v>
      </c>
      <c r="BK7" s="25">
        <v>1018.52</v>
      </c>
      <c r="BL7" s="25">
        <v>949.61</v>
      </c>
      <c r="BM7" s="25">
        <v>918.84</v>
      </c>
      <c r="BN7" s="25">
        <v>955.49</v>
      </c>
      <c r="BO7" s="25">
        <v>982.48</v>
      </c>
      <c r="BP7" s="25">
        <v>103.42</v>
      </c>
      <c r="BQ7" s="25">
        <v>90.04</v>
      </c>
      <c r="BR7" s="25">
        <v>90.09</v>
      </c>
      <c r="BS7" s="25">
        <v>99.35</v>
      </c>
      <c r="BT7" s="25">
        <v>86.31</v>
      </c>
      <c r="BU7" s="25">
        <v>59.22</v>
      </c>
      <c r="BV7" s="25">
        <v>58.79</v>
      </c>
      <c r="BW7" s="25">
        <v>58.41</v>
      </c>
      <c r="BX7" s="25">
        <v>58.27</v>
      </c>
      <c r="BY7" s="25">
        <v>55.15</v>
      </c>
      <c r="BZ7" s="25">
        <v>50.61</v>
      </c>
      <c r="CA7" s="25">
        <v>160.01</v>
      </c>
      <c r="CB7" s="25">
        <v>183.24</v>
      </c>
      <c r="CC7" s="25">
        <v>187.1</v>
      </c>
      <c r="CD7" s="25">
        <v>169.45</v>
      </c>
      <c r="CE7" s="25">
        <v>174.96</v>
      </c>
      <c r="CF7" s="25">
        <v>292.89999999999998</v>
      </c>
      <c r="CG7" s="25">
        <v>298.25</v>
      </c>
      <c r="CH7" s="25">
        <v>303.27999999999997</v>
      </c>
      <c r="CI7" s="25">
        <v>303.81</v>
      </c>
      <c r="CJ7" s="25">
        <v>310.26</v>
      </c>
      <c r="CK7" s="25">
        <v>320.83</v>
      </c>
      <c r="CL7" s="25">
        <v>45.35</v>
      </c>
      <c r="CM7" s="25">
        <v>44.94</v>
      </c>
      <c r="CN7" s="25">
        <v>47.79</v>
      </c>
      <c r="CO7" s="25">
        <v>48.05</v>
      </c>
      <c r="CP7" s="25">
        <v>48.38</v>
      </c>
      <c r="CQ7" s="25">
        <v>56.76</v>
      </c>
      <c r="CR7" s="25">
        <v>56.04</v>
      </c>
      <c r="CS7" s="25">
        <v>58.52</v>
      </c>
      <c r="CT7" s="25">
        <v>58.88</v>
      </c>
      <c r="CU7" s="25">
        <v>58.16</v>
      </c>
      <c r="CV7" s="25">
        <v>56.15</v>
      </c>
      <c r="CW7" s="25">
        <v>96.35</v>
      </c>
      <c r="CX7" s="25">
        <v>96.17</v>
      </c>
      <c r="CY7" s="25">
        <v>93.55</v>
      </c>
      <c r="CZ7" s="25">
        <v>90.27</v>
      </c>
      <c r="DA7" s="25">
        <v>86.42</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1.1200000000000001</v>
      </c>
      <c r="EF7" s="25">
        <v>1.26</v>
      </c>
      <c r="EG7" s="25">
        <v>0</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仁木　崇</cp:lastModifiedBy>
  <dcterms:created xsi:type="dcterms:W3CDTF">2023-12-05T01:06:25Z</dcterms:created>
  <dcterms:modified xsi:type="dcterms:W3CDTF">2024-01-19T02:16:03Z</dcterms:modified>
  <cp:category/>
</cp:coreProperties>
</file>