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課\上下水道課(企画より7月16日以降のTeraStationのデータ)\★役場内\企画財政課\R5\R6.1月\240118【企画財政課】公営企業に係る経営比較分析表（令和４年度決算）の分析等について（依頼）■■■\02　回答\"/>
    </mc:Choice>
  </mc:AlternateContent>
  <workbookProtection workbookAlgorithmName="SHA-512" workbookHashValue="fgtpRiBDIw7kvNlX5NWhQ72Ox9TuLyo4wdzCvVl+LHMYPJ3SqBp57NLGbsZrk/HgxvpUUfp8yf5zGDvOfCiJ+g==" workbookSaltValue="giD6HIcq/84L0E+BPmoMGw==" workbookSpinCount="100000" lockStructure="1"/>
  <bookViews>
    <workbookView xWindow="0" yWindow="0" windowWidth="20490" windowHeight="73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<sst xmlns="http://schemas.openxmlformats.org/spreadsheetml/2006/main" count="228" uniqueCount="114">
  <si>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</si>
  <si>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</si>
  <si>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</si>
  <si>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</si>
  <si>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</si>
  <si>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</si>
  <si>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</si>
  <si>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</si>
  <si>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</si>
  <si>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</si>
  <si>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</si>
  <si>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</si>
  <si>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</si>
  <si>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</si>
  <si>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</si>
  <si>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</si>
  <si>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</si>
  <si>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</si>
  <si>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</si>
  <si>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</si>
  <si>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</si>
  <si>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</si>
  <si>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</si>
  <si>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</si>
  <si>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</si>
  <si>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</si>
  <si>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</si>
  <si>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</si>
  <si>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</si>
  <si>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</si>
  <si>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</si>
  <si>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</si>
  <si>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</si>
  <si>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</si>
  <si>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</si>
  <si>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</si>
  <si>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</si>
  <si>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</si>
  <si>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</si>
  <si>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</si>
  <si>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</si>
  <si>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</si>
  <si>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</si>
  <si>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</si>
  <si>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</si>
  <si>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</si>
  <si>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</si>
  <si>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</si>
  <si>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</si>
  <si>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</si>
  <si>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</si>
  <si>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</si>
  <si>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</si>
  <si>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</si>
  <si>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</si>
  <si>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</si>
  <si>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</si>
  <si>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</si>
  <si>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</si>
  <si>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</si>
  <si>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</si>
  <si>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</si>
  <si>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</si>
  <si>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</si>
  <si>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</si>
  <si>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</si>
  <si>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</si>
  <si>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</si>
  <si>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</si>
  <si>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</si>
  <si>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</si>
  <si>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</si>
  <si>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</si>
  <si>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</si>
  <si>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</si>
  <si>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</si>
  <si>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</si>
  <si>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</si>
  <si>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</si>
  <si>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</si>
  <si>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</si>
  <si>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</si>
  <si>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</si>
  <si>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</si>
  <si>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</si>
  <si>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</si>
  <si>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</si>
  <si>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</si>
  <si>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</si>
  <si>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</si>
  <si>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</si>
  <si>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</si>
  <si>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</si>
  <si>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</si>
  <si>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</si>
  <si>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</si>
  <si>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</si>
  <si>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</si>
  <si>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</si>
  <si>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</si>
  <si>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</si>
  <si>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</si>
  <si>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</si>
  <si>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</si>
  <si>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</si>
  <si>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</si>
  <si>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</si>
  <si>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</si>
  <si>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</si>
  <si>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</si>
  <si>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</si>
  <si>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平成28年度に財政の健全化に向け「井手町上下水道事業経営等審議会」を設置。その後、審議会及び議会での審議を経て、平成29年度に約20年ぶりに平均改定率14％となる水道料金改定を実施しました。
今後は中長期的な視点から水道事業における既存施設の効率化による更なる経費節減等に努めつつ、老朽化する施設・管路の更新や石綿管布設替を計画的に実施し、引続き「有収率」や「管路更新率」の向上に取り組む予定です。</t>
    <phoneticPr fontId="4"/>
  </si>
  <si>
    <t>①「経常収支比率」は、単年度の収支が黒字であれば100％以上となる指標です。過去からの経費節減や平成29年度の水道料金改定により類似団体平均を上回っております。
②「累積欠損金」は発生しておりません。
③「流動比率」は、短期の支払能力を表す指標で、100％以上であることが必要です。過去から100％を上回っており、特に平成29年度の水道料金改定により大きく値が改善しております。
④「企業債残高対給水収益比率」は、企業債残高の規模を示す指標です。現在は類似団体と比べ大きく下回っておりますが、将来的な施設の更新需要を見据え、施設更新を計画的に進めて行く必要があると考えております。
⑤「料金回収率」は、100％以上であれば健全な指標です。平成29年度に水道料金の改定を実施したことで100%を超えていますが、全国的に給水収益が減少傾向にある中で、今後も費用の削減に努めつつ収益性の向上が必要です。
⑥「給水原価」は、有収水量（料金の対象となった水量）1㎥あたりに掛かる費用を表す指標です。令和4年度においては、類似団体平均と比べて低く年間有収水量は減少しているものの、経費削減に努めているため概ね一定しています。
⑦「施設利用率」は、一般的に高いほど適正規模であるという指標です。類似団体とほぼ同水準であり、給水能力に余裕が生じており、この余力分で簡易水道との統合を予定しています。
⑧「有収率」は、100％に近いほど施設の稼働が収益に反映されている指標です。漏水により配水量の一部が収益に結び付いていないと考えられ、特に漏水発生の可能性の高い石綿管について、計画的に布設替に取り組んでいる状況です。</t>
    <phoneticPr fontId="4"/>
  </si>
  <si>
    <t>①「有形固定資産減価償却率」は、資産の減価償却がどの程度進んでいるかを示す指標です。現在は類似団体とほぼ同水準ですが、約10年後に更新投資のピークが予想されるため、平成28年度に策定した経営戦略に従い、計画的な施設更新に努めます。
②「管路経年比率」は、法定耐用年数を超過した管路の割合、③「管路更新率」は、管路の更新ペースが把握できる指標です。管路の老朽化が進んでいるものの、なかなか管路の更新ができていない状況です。今後は財政状況を見ながらではありますが、石綿管の布設替に加えて、老朽化した管路の更新も計画的かつ優先的に行う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</si>
</sst>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2.2400000000000002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54C-443D-B0C8-858C08ACB6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0.51</c:v>
                </c:pt>
                <c:pt idx="4">
                  <c:v>0.35</c:v>
                </c:pt>
              </c:numCache>
            </c:numRef>
          </c:val>
          <c:smooth val="0"/>
          <c:extLst>
            <c:ext xmlns:c16="http://schemas.microsoft.com/office/drawing/2014/chart" uri="{C3380CC4-5D6E-409C-BE32-E72D297353CC}">
              <c16:uniqueId val="{00000001-354C-443D-B0C8-858C08ACB6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52.3</c:v>
                </c:pt>
                <c:pt idx="1">
                  <c:v>51.13</c:v>
                </c:pt>
                <c:pt idx="2">
                  <c:v>52.71</c:v>
                </c:pt>
                <c:pt idx="3">
                  <c:v>50.46</c:v>
                </c:pt>
                <c:pt idx="4">
                  <c:v>51.13</c:v>
                </c:pt>
              </c:numCache>
            </c:numRef>
          </c:val>
          <c:extLst>
            <c:ext xmlns:c16="http://schemas.microsoft.com/office/drawing/2014/chart" uri="{C3380CC4-5D6E-409C-BE32-E72D297353CC}">
              <c16:uniqueId val="{00000000-D59D-42F7-B097-1A147385815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40.19</c:v>
                </c:pt>
                <c:pt idx="4">
                  <c:v>41.14</c:v>
                </c:pt>
              </c:numCache>
            </c:numRef>
          </c:val>
          <c:smooth val="0"/>
          <c:extLst>
            <c:ext xmlns:c16="http://schemas.microsoft.com/office/drawing/2014/chart" uri="{C3380CC4-5D6E-409C-BE32-E72D297353CC}">
              <c16:uniqueId val="{00000001-D59D-42F7-B097-1A147385815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76.63</c:v>
                </c:pt>
                <c:pt idx="1">
                  <c:v>77.55</c:v>
                </c:pt>
                <c:pt idx="2">
                  <c:v>77.47</c:v>
                </c:pt>
                <c:pt idx="3">
                  <c:v>79.58</c:v>
                </c:pt>
                <c:pt idx="4">
                  <c:v>76.64</c:v>
                </c:pt>
              </c:numCache>
            </c:numRef>
          </c:val>
          <c:extLst>
            <c:ext xmlns:c16="http://schemas.microsoft.com/office/drawing/2014/chart" uri="{C3380CC4-5D6E-409C-BE32-E72D297353CC}">
              <c16:uniqueId val="{00000000-427A-426D-BB1A-6108E0522E5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71.52</c:v>
                </c:pt>
                <c:pt idx="4">
                  <c:v>70.42</c:v>
                </c:pt>
              </c:numCache>
            </c:numRef>
          </c:val>
          <c:smooth val="0"/>
          <c:extLst>
            <c:ext xmlns:c16="http://schemas.microsoft.com/office/drawing/2014/chart" uri="{C3380CC4-5D6E-409C-BE32-E72D297353CC}">
              <c16:uniqueId val="{00000001-427A-426D-BB1A-6108E0522E5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123.01</c:v>
                </c:pt>
                <c:pt idx="1">
                  <c:v>117.09</c:v>
                </c:pt>
                <c:pt idx="2">
                  <c:v>92.86</c:v>
                </c:pt>
                <c:pt idx="3">
                  <c:v>128.49</c:v>
                </c:pt>
                <c:pt idx="4">
                  <c:v>121.46</c:v>
                </c:pt>
              </c:numCache>
            </c:numRef>
          </c:val>
          <c:extLst>
            <c:ext xmlns:c16="http://schemas.microsoft.com/office/drawing/2014/chart" uri="{C3380CC4-5D6E-409C-BE32-E72D297353CC}">
              <c16:uniqueId val="{00000000-3D2D-405F-AB7A-C8FBD377B8D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108.19</c:v>
                </c:pt>
                <c:pt idx="4">
                  <c:v>106.93</c:v>
                </c:pt>
              </c:numCache>
            </c:numRef>
          </c:val>
          <c:smooth val="0"/>
          <c:extLst>
            <c:ext xmlns:c16="http://schemas.microsoft.com/office/drawing/2014/chart" uri="{C3380CC4-5D6E-409C-BE32-E72D297353CC}">
              <c16:uniqueId val="{00000001-3D2D-405F-AB7A-C8FBD377B8D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47.63</c:v>
                </c:pt>
                <c:pt idx="1">
                  <c:v>49.09</c:v>
                </c:pt>
                <c:pt idx="2">
                  <c:v>51.99</c:v>
                </c:pt>
                <c:pt idx="3">
                  <c:v>54.27</c:v>
                </c:pt>
                <c:pt idx="4">
                  <c:v>56.48</c:v>
                </c:pt>
              </c:numCache>
            </c:numRef>
          </c:val>
          <c:extLst>
            <c:ext xmlns:c16="http://schemas.microsoft.com/office/drawing/2014/chart" uri="{C3380CC4-5D6E-409C-BE32-E72D297353CC}">
              <c16:uniqueId val="{00000000-15C1-4644-A1F5-7535FA935F5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53.4</c:v>
                </c:pt>
                <c:pt idx="4">
                  <c:v>52.14</c:v>
                </c:pt>
              </c:numCache>
            </c:numRef>
          </c:val>
          <c:smooth val="0"/>
          <c:extLst>
            <c:ext xmlns:c16="http://schemas.microsoft.com/office/drawing/2014/chart" uri="{C3380CC4-5D6E-409C-BE32-E72D297353CC}">
              <c16:uniqueId val="{00000001-15C1-4644-A1F5-7535FA935F5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formatCode="#,##0.00;&quot;△&quot;#,##0.00">
                  <c:v>0</c:v>
                </c:pt>
                <c:pt idx="1">
                  <c:v>29.65</c:v>
                </c:pt>
                <c:pt idx="2">
                  <c:v>29.68</c:v>
                </c:pt>
                <c:pt idx="3">
                  <c:v>30.72</c:v>
                </c:pt>
                <c:pt idx="4">
                  <c:v>32.32</c:v>
                </c:pt>
              </c:numCache>
            </c:numRef>
          </c:val>
          <c:extLst>
            <c:ext xmlns:c16="http://schemas.microsoft.com/office/drawing/2014/chart" uri="{C3380CC4-5D6E-409C-BE32-E72D297353CC}">
              <c16:uniqueId val="{00000000-6EE5-4CE5-95F7-65FD935BD82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21.86</c:v>
                </c:pt>
                <c:pt idx="4">
                  <c:v>21.01</c:v>
                </c:pt>
              </c:numCache>
            </c:numRef>
          </c:val>
          <c:smooth val="0"/>
          <c:extLst>
            <c:ext xmlns:c16="http://schemas.microsoft.com/office/drawing/2014/chart" uri="{C3380CC4-5D6E-409C-BE32-E72D297353CC}">
              <c16:uniqueId val="{00000001-6EE5-4CE5-95F7-65FD935BD82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F3-4F3D-B269-1787720E982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6.17</c:v>
                </c:pt>
                <c:pt idx="4">
                  <c:v>20.41</c:v>
                </c:pt>
              </c:numCache>
            </c:numRef>
          </c:val>
          <c:smooth val="0"/>
          <c:extLst>
            <c:ext xmlns:c16="http://schemas.microsoft.com/office/drawing/2014/chart" uri="{C3380CC4-5D6E-409C-BE32-E72D297353CC}">
              <c16:uniqueId val="{00000001-38F3-4F3D-B269-1787720E982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613.27</c:v>
                </c:pt>
                <c:pt idx="1">
                  <c:v>693.43</c:v>
                </c:pt>
                <c:pt idx="2">
                  <c:v>712.42</c:v>
                </c:pt>
                <c:pt idx="3">
                  <c:v>980.14</c:v>
                </c:pt>
                <c:pt idx="4">
                  <c:v>722.45</c:v>
                </c:pt>
              </c:numCache>
            </c:numRef>
          </c:val>
          <c:extLst>
            <c:ext xmlns:c16="http://schemas.microsoft.com/office/drawing/2014/chart" uri="{C3380CC4-5D6E-409C-BE32-E72D297353CC}">
              <c16:uniqueId val="{00000000-46ED-4BE9-BB24-3D223445891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367.4</c:v>
                </c:pt>
                <c:pt idx="4">
                  <c:v>345.42</c:v>
                </c:pt>
              </c:numCache>
            </c:numRef>
          </c:val>
          <c:smooth val="0"/>
          <c:extLst>
            <c:ext xmlns:c16="http://schemas.microsoft.com/office/drawing/2014/chart" uri="{C3380CC4-5D6E-409C-BE32-E72D297353CC}">
              <c16:uniqueId val="{00000001-46ED-4BE9-BB24-3D223445891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194.57</c:v>
                </c:pt>
                <c:pt idx="1">
                  <c:v>196.97</c:v>
                </c:pt>
                <c:pt idx="2">
                  <c:v>170.68</c:v>
                </c:pt>
                <c:pt idx="3">
                  <c:v>153.09</c:v>
                </c:pt>
                <c:pt idx="4">
                  <c:v>176.15</c:v>
                </c:pt>
              </c:numCache>
            </c:numRef>
          </c:val>
          <c:extLst>
            <c:ext xmlns:c16="http://schemas.microsoft.com/office/drawing/2014/chart" uri="{C3380CC4-5D6E-409C-BE32-E72D297353CC}">
              <c16:uniqueId val="{00000000-83D3-4058-B20D-142BC83A0CB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564.99</c:v>
                </c:pt>
                <c:pt idx="4">
                  <c:v>631.39</c:v>
                </c:pt>
              </c:numCache>
            </c:numRef>
          </c:val>
          <c:smooth val="0"/>
          <c:extLst>
            <c:ext xmlns:c16="http://schemas.microsoft.com/office/drawing/2014/chart" uri="{C3380CC4-5D6E-409C-BE32-E72D297353CC}">
              <c16:uniqueId val="{00000001-83D3-4058-B20D-142BC83A0CB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118.68</c:v>
                </c:pt>
                <c:pt idx="1">
                  <c:v>110.06</c:v>
                </c:pt>
                <c:pt idx="2">
                  <c:v>82.47</c:v>
                </c:pt>
                <c:pt idx="3">
                  <c:v>124.92</c:v>
                </c:pt>
                <c:pt idx="4">
                  <c:v>102.49</c:v>
                </c:pt>
              </c:numCache>
            </c:numRef>
          </c:val>
          <c:extLst>
            <c:ext xmlns:c16="http://schemas.microsoft.com/office/drawing/2014/chart" uri="{C3380CC4-5D6E-409C-BE32-E72D297353CC}">
              <c16:uniqueId val="{00000000-59C5-40A7-9A36-E25359ADD5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80.56</c:v>
                </c:pt>
                <c:pt idx="4">
                  <c:v>76.55</c:v>
                </c:pt>
              </c:numCache>
            </c:numRef>
          </c:val>
          <c:smooth val="0"/>
          <c:extLst>
            <c:ext xmlns:c16="http://schemas.microsoft.com/office/drawing/2014/chart" uri="{C3380CC4-5D6E-409C-BE32-E72D297353CC}">
              <c16:uniqueId val="{00000001-59C5-40A7-9A36-E25359ADD5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133.34</c:v>
                </c:pt>
                <c:pt idx="1">
                  <c:v>144.38</c:v>
                </c:pt>
                <c:pt idx="2">
                  <c:v>193.66</c:v>
                </c:pt>
                <c:pt idx="3">
                  <c:v>127.84</c:v>
                </c:pt>
                <c:pt idx="4">
                  <c:v>141.01</c:v>
                </c:pt>
              </c:numCache>
            </c:numRef>
          </c:val>
          <c:extLst>
            <c:ext xmlns:c16="http://schemas.microsoft.com/office/drawing/2014/chart" uri="{C3380CC4-5D6E-409C-BE32-E72D297353CC}">
              <c16:uniqueId val="{00000000-4FB1-4922-9FB8-4234323661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260.87</c:v>
                </c:pt>
                <c:pt idx="4">
                  <c:v>269.25</c:v>
                </c:pt>
              </c:numCache>
            </c:numRef>
          </c:val>
          <c:smooth val="0"/>
          <c:extLst>
            <c:ext xmlns:c16="http://schemas.microsoft.com/office/drawing/2014/chart" uri="{C3380CC4-5D6E-409C-BE32-E72D297353CC}">
              <c16:uniqueId val="{00000001-4FB1-4922-9FB8-4234323661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38" zoomScale="90" zoomScaleNormal="9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井手町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7009</v>
      </c>
      <c r="AM8" s="45"/>
      <c r="AN8" s="45"/>
      <c r="AO8" s="45"/>
      <c r="AP8" s="45"/>
      <c r="AQ8" s="45"/>
      <c r="AR8" s="45"/>
      <c r="AS8" s="45"/>
      <c r="AT8" s="46">
        <f>データ!$S$6</f>
        <v>18.04</v>
      </c>
      <c r="AU8" s="47"/>
      <c r="AV8" s="47"/>
      <c r="AW8" s="47"/>
      <c r="AX8" s="47"/>
      <c r="AY8" s="47"/>
      <c r="AZ8" s="47"/>
      <c r="BA8" s="47"/>
      <c r="BB8" s="48">
        <f>データ!$T$6</f>
        <v>388.53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87.99</v>
      </c>
      <c r="J10" s="47"/>
      <c r="K10" s="47"/>
      <c r="L10" s="47"/>
      <c r="M10" s="47"/>
      <c r="N10" s="47"/>
      <c r="O10" s="81"/>
      <c r="P10" s="48">
        <f>データ!$P$6</f>
        <v>70.489999999999995</v>
      </c>
      <c r="Q10" s="48"/>
      <c r="R10" s="48"/>
      <c r="S10" s="48"/>
      <c r="T10" s="48"/>
      <c r="U10" s="48"/>
      <c r="V10" s="48"/>
      <c r="W10" s="45">
        <f>データ!$Q$6</f>
        <v>2866</v>
      </c>
      <c r="X10" s="45"/>
      <c r="Y10" s="45"/>
      <c r="Z10" s="45"/>
      <c r="AA10" s="45"/>
      <c r="AB10" s="45"/>
      <c r="AC10" s="45"/>
      <c r="AD10" s="2"/>
      <c r="AE10" s="2"/>
      <c r="AF10" s="2"/>
      <c r="AG10" s="2"/>
      <c r="AH10" s="2"/>
      <c r="AI10" s="2"/>
      <c r="AJ10" s="2"/>
      <c r="AK10" s="2"/>
      <c r="AL10" s="45">
        <f>データ!$U$6</f>
        <v>4957</v>
      </c>
      <c r="AM10" s="45"/>
      <c r="AN10" s="45"/>
      <c r="AO10" s="45"/>
      <c r="AP10" s="45"/>
      <c r="AQ10" s="45"/>
      <c r="AR10" s="45"/>
      <c r="AS10" s="45"/>
      <c r="AT10" s="46">
        <f>データ!$V$6</f>
        <v>2</v>
      </c>
      <c r="AU10" s="47"/>
      <c r="AV10" s="47"/>
      <c r="AW10" s="47"/>
      <c r="AX10" s="47"/>
      <c r="AY10" s="47"/>
      <c r="AZ10" s="47"/>
      <c r="BA10" s="47"/>
      <c r="BB10" s="48">
        <f>データ!$W$6</f>
        <v>2478.5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TgsrS13ZMRz6haBh4WPi9Rqb+ljbPhPzlNmremsiyCVhsxDaQuUIgxFDi8MC+2P+k2ZbWwi1fYdM8+jJQxV7g==" saltValue="DUO0bjjnZdiAQdkjdlwxM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263435</v>
      </c>
      <c r="D6" s="20">
        <f t="shared" si="3"/>
        <v>46</v>
      </c>
      <c r="E6" s="20">
        <f t="shared" si="3"/>
        <v>1</v>
      </c>
      <c r="F6" s="20">
        <f t="shared" si="3"/>
        <v>0</v>
      </c>
      <c r="G6" s="20">
        <f t="shared" si="3"/>
        <v>1</v>
      </c>
      <c r="H6" s="20" t="str">
        <f t="shared" si="3"/>
        <v>京都府　井手町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87.99</v>
      </c>
      <c r="P6" s="21">
        <f t="shared" si="3"/>
        <v>70.489999999999995</v>
      </c>
      <c r="Q6" s="21">
        <f t="shared" si="3"/>
        <v>2866</v>
      </c>
      <c r="R6" s="21">
        <f t="shared" si="3"/>
        <v>7009</v>
      </c>
      <c r="S6" s="21">
        <f t="shared" si="3"/>
        <v>18.04</v>
      </c>
      <c r="T6" s="21">
        <f t="shared" si="3"/>
        <v>388.53</v>
      </c>
      <c r="U6" s="21">
        <f t="shared" si="3"/>
        <v>4957</v>
      </c>
      <c r="V6" s="21">
        <f t="shared" si="3"/>
        <v>2</v>
      </c>
      <c r="W6" s="21">
        <f t="shared" si="3"/>
        <v>2478.5</v>
      </c>
      <c r="X6" s="22">
        <f>IF(X7="",NA(),X7)</f>
        <v>123.01</v>
      </c>
      <c r="Y6" s="22">
        <f t="shared" ref="Y6:AG6" si="4">IF(Y7="",NA(),Y7)</f>
        <v>117.09</v>
      </c>
      <c r="Z6" s="22">
        <f t="shared" si="4"/>
        <v>92.86</v>
      </c>
      <c r="AA6" s="22">
        <f t="shared" si="4"/>
        <v>128.49</v>
      </c>
      <c r="AB6" s="22">
        <f t="shared" si="4"/>
        <v>121.46</v>
      </c>
      <c r="AC6" s="22">
        <f t="shared" si="4"/>
        <v>103.81</v>
      </c>
      <c r="AD6" s="22">
        <f t="shared" si="4"/>
        <v>104.35</v>
      </c>
      <c r="AE6" s="22">
        <f t="shared" si="4"/>
        <v>105.34</v>
      </c>
      <c r="AF6" s="22">
        <f t="shared" si="4"/>
        <v>108.19</v>
      </c>
      <c r="AG6" s="22">
        <f t="shared" si="4"/>
        <v>106.93</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6.17</v>
      </c>
      <c r="AR6" s="22">
        <f t="shared" si="5"/>
        <v>20.41</v>
      </c>
      <c r="AS6" s="21" t="str">
        <f>IF(AS7="","",IF(AS7="-","【-】","【"&amp;SUBSTITUTE(TEXT(AS7,"#,##0.00"),"-","△")&amp;"】"))</f>
        <v>【1.34】</v>
      </c>
      <c r="AT6" s="22">
        <f>IF(AT7="",NA(),AT7)</f>
        <v>613.27</v>
      </c>
      <c r="AU6" s="22">
        <f t="shared" ref="AU6:BC6" si="6">IF(AU7="",NA(),AU7)</f>
        <v>693.43</v>
      </c>
      <c r="AV6" s="22">
        <f t="shared" si="6"/>
        <v>712.42</v>
      </c>
      <c r="AW6" s="22">
        <f t="shared" si="6"/>
        <v>980.14</v>
      </c>
      <c r="AX6" s="22">
        <f t="shared" si="6"/>
        <v>722.45</v>
      </c>
      <c r="AY6" s="22">
        <f t="shared" si="6"/>
        <v>300.14</v>
      </c>
      <c r="AZ6" s="22">
        <f t="shared" si="6"/>
        <v>301.04000000000002</v>
      </c>
      <c r="BA6" s="22">
        <f t="shared" si="6"/>
        <v>305.08</v>
      </c>
      <c r="BB6" s="22">
        <f t="shared" si="6"/>
        <v>367.4</v>
      </c>
      <c r="BC6" s="22">
        <f t="shared" si="6"/>
        <v>345.42</v>
      </c>
      <c r="BD6" s="21" t="str">
        <f>IF(BD7="","",IF(BD7="-","【-】","【"&amp;SUBSTITUTE(TEXT(BD7,"#,##0.00"),"-","△")&amp;"】"))</f>
        <v>【252.29】</v>
      </c>
      <c r="BE6" s="22">
        <f>IF(BE7="",NA(),BE7)</f>
        <v>194.57</v>
      </c>
      <c r="BF6" s="22">
        <f t="shared" ref="BF6:BN6" si="7">IF(BF7="",NA(),BF7)</f>
        <v>196.97</v>
      </c>
      <c r="BG6" s="22">
        <f t="shared" si="7"/>
        <v>170.68</v>
      </c>
      <c r="BH6" s="22">
        <f t="shared" si="7"/>
        <v>153.09</v>
      </c>
      <c r="BI6" s="22">
        <f t="shared" si="7"/>
        <v>176.15</v>
      </c>
      <c r="BJ6" s="22">
        <f t="shared" si="7"/>
        <v>566.65</v>
      </c>
      <c r="BK6" s="22">
        <f t="shared" si="7"/>
        <v>551.62</v>
      </c>
      <c r="BL6" s="22">
        <f t="shared" si="7"/>
        <v>585.59</v>
      </c>
      <c r="BM6" s="22">
        <f t="shared" si="7"/>
        <v>564.99</v>
      </c>
      <c r="BN6" s="22">
        <f t="shared" si="7"/>
        <v>631.39</v>
      </c>
      <c r="BO6" s="21" t="str">
        <f>IF(BO7="","",IF(BO7="-","【-】","【"&amp;SUBSTITUTE(TEXT(BO7,"#,##0.00"),"-","△")&amp;"】"))</f>
        <v>【268.07】</v>
      </c>
      <c r="BP6" s="22">
        <f>IF(BP7="",NA(),BP7)</f>
        <v>118.68</v>
      </c>
      <c r="BQ6" s="22">
        <f t="shared" ref="BQ6:BY6" si="8">IF(BQ7="",NA(),BQ7)</f>
        <v>110.06</v>
      </c>
      <c r="BR6" s="22">
        <f t="shared" si="8"/>
        <v>82.47</v>
      </c>
      <c r="BS6" s="22">
        <f t="shared" si="8"/>
        <v>124.92</v>
      </c>
      <c r="BT6" s="22">
        <f t="shared" si="8"/>
        <v>102.49</v>
      </c>
      <c r="BU6" s="22">
        <f t="shared" si="8"/>
        <v>84.77</v>
      </c>
      <c r="BV6" s="22">
        <f t="shared" si="8"/>
        <v>87.11</v>
      </c>
      <c r="BW6" s="22">
        <f t="shared" si="8"/>
        <v>82.78</v>
      </c>
      <c r="BX6" s="22">
        <f t="shared" si="8"/>
        <v>80.56</v>
      </c>
      <c r="BY6" s="22">
        <f t="shared" si="8"/>
        <v>76.55</v>
      </c>
      <c r="BZ6" s="21" t="str">
        <f>IF(BZ7="","",IF(BZ7="-","【-】","【"&amp;SUBSTITUTE(TEXT(BZ7,"#,##0.00"),"-","△")&amp;"】"))</f>
        <v>【97.47】</v>
      </c>
      <c r="CA6" s="22">
        <f>IF(CA7="",NA(),CA7)</f>
        <v>133.34</v>
      </c>
      <c r="CB6" s="22">
        <f t="shared" ref="CB6:CJ6" si="9">IF(CB7="",NA(),CB7)</f>
        <v>144.38</v>
      </c>
      <c r="CC6" s="22">
        <f t="shared" si="9"/>
        <v>193.66</v>
      </c>
      <c r="CD6" s="22">
        <f t="shared" si="9"/>
        <v>127.84</v>
      </c>
      <c r="CE6" s="22">
        <f t="shared" si="9"/>
        <v>141.01</v>
      </c>
      <c r="CF6" s="22">
        <f t="shared" si="9"/>
        <v>227.27</v>
      </c>
      <c r="CG6" s="22">
        <f t="shared" si="9"/>
        <v>223.98</v>
      </c>
      <c r="CH6" s="22">
        <f t="shared" si="9"/>
        <v>225.09</v>
      </c>
      <c r="CI6" s="22">
        <f t="shared" si="9"/>
        <v>260.87</v>
      </c>
      <c r="CJ6" s="22">
        <f t="shared" si="9"/>
        <v>269.25</v>
      </c>
      <c r="CK6" s="21" t="str">
        <f>IF(CK7="","",IF(CK7="-","【-】","【"&amp;SUBSTITUTE(TEXT(CK7,"#,##0.00"),"-","△")&amp;"】"))</f>
        <v>【174.75】</v>
      </c>
      <c r="CL6" s="22">
        <f>IF(CL7="",NA(),CL7)</f>
        <v>52.3</v>
      </c>
      <c r="CM6" s="22">
        <f t="shared" ref="CM6:CU6" si="10">IF(CM7="",NA(),CM7)</f>
        <v>51.13</v>
      </c>
      <c r="CN6" s="22">
        <f t="shared" si="10"/>
        <v>52.71</v>
      </c>
      <c r="CO6" s="22">
        <f t="shared" si="10"/>
        <v>50.46</v>
      </c>
      <c r="CP6" s="22">
        <f t="shared" si="10"/>
        <v>51.13</v>
      </c>
      <c r="CQ6" s="22">
        <f t="shared" si="10"/>
        <v>50.29</v>
      </c>
      <c r="CR6" s="22">
        <f t="shared" si="10"/>
        <v>49.64</v>
      </c>
      <c r="CS6" s="22">
        <f t="shared" si="10"/>
        <v>49.38</v>
      </c>
      <c r="CT6" s="22">
        <f t="shared" si="10"/>
        <v>40.19</v>
      </c>
      <c r="CU6" s="22">
        <f t="shared" si="10"/>
        <v>41.14</v>
      </c>
      <c r="CV6" s="21" t="str">
        <f>IF(CV7="","",IF(CV7="-","【-】","【"&amp;SUBSTITUTE(TEXT(CV7,"#,##0.00"),"-","△")&amp;"】"))</f>
        <v>【59.97】</v>
      </c>
      <c r="CW6" s="22">
        <f>IF(CW7="",NA(),CW7)</f>
        <v>76.63</v>
      </c>
      <c r="CX6" s="22">
        <f t="shared" ref="CX6:DF6" si="11">IF(CX7="",NA(),CX7)</f>
        <v>77.55</v>
      </c>
      <c r="CY6" s="22">
        <f t="shared" si="11"/>
        <v>77.47</v>
      </c>
      <c r="CZ6" s="22">
        <f t="shared" si="11"/>
        <v>79.58</v>
      </c>
      <c r="DA6" s="22">
        <f t="shared" si="11"/>
        <v>76.64</v>
      </c>
      <c r="DB6" s="22">
        <f t="shared" si="11"/>
        <v>77.73</v>
      </c>
      <c r="DC6" s="22">
        <f t="shared" si="11"/>
        <v>78.09</v>
      </c>
      <c r="DD6" s="22">
        <f t="shared" si="11"/>
        <v>78.010000000000005</v>
      </c>
      <c r="DE6" s="22">
        <f t="shared" si="11"/>
        <v>71.52</v>
      </c>
      <c r="DF6" s="22">
        <f t="shared" si="11"/>
        <v>70.42</v>
      </c>
      <c r="DG6" s="21" t="str">
        <f>IF(DG7="","",IF(DG7="-","【-】","【"&amp;SUBSTITUTE(TEXT(DG7,"#,##0.00"),"-","△")&amp;"】"))</f>
        <v>【89.76】</v>
      </c>
      <c r="DH6" s="22">
        <f>IF(DH7="",NA(),DH7)</f>
        <v>47.63</v>
      </c>
      <c r="DI6" s="22">
        <f t="shared" ref="DI6:DQ6" si="12">IF(DI7="",NA(),DI7)</f>
        <v>49.09</v>
      </c>
      <c r="DJ6" s="22">
        <f t="shared" si="12"/>
        <v>51.99</v>
      </c>
      <c r="DK6" s="22">
        <f t="shared" si="12"/>
        <v>54.27</v>
      </c>
      <c r="DL6" s="22">
        <f t="shared" si="12"/>
        <v>56.48</v>
      </c>
      <c r="DM6" s="22">
        <f t="shared" si="12"/>
        <v>45.85</v>
      </c>
      <c r="DN6" s="22">
        <f t="shared" si="12"/>
        <v>47.31</v>
      </c>
      <c r="DO6" s="22">
        <f t="shared" si="12"/>
        <v>47.5</v>
      </c>
      <c r="DP6" s="22">
        <f t="shared" si="12"/>
        <v>53.4</v>
      </c>
      <c r="DQ6" s="22">
        <f t="shared" si="12"/>
        <v>52.14</v>
      </c>
      <c r="DR6" s="21" t="str">
        <f>IF(DR7="","",IF(DR7="-","【-】","【"&amp;SUBSTITUTE(TEXT(DR7,"#,##0.00"),"-","△")&amp;"】"))</f>
        <v>【51.51】</v>
      </c>
      <c r="DS6" s="21">
        <f>IF(DS7="",NA(),DS7)</f>
        <v>0</v>
      </c>
      <c r="DT6" s="22">
        <f t="shared" ref="DT6:EB6" si="13">IF(DT7="",NA(),DT7)</f>
        <v>29.65</v>
      </c>
      <c r="DU6" s="22">
        <f t="shared" si="13"/>
        <v>29.68</v>
      </c>
      <c r="DV6" s="22">
        <f t="shared" si="13"/>
        <v>30.72</v>
      </c>
      <c r="DW6" s="22">
        <f t="shared" si="13"/>
        <v>32.32</v>
      </c>
      <c r="DX6" s="22">
        <f t="shared" si="13"/>
        <v>14.13</v>
      </c>
      <c r="DY6" s="22">
        <f t="shared" si="13"/>
        <v>16.77</v>
      </c>
      <c r="DZ6" s="22">
        <f t="shared" si="13"/>
        <v>17.399999999999999</v>
      </c>
      <c r="EA6" s="22">
        <f t="shared" si="13"/>
        <v>21.86</v>
      </c>
      <c r="EB6" s="22">
        <f t="shared" si="13"/>
        <v>21.01</v>
      </c>
      <c r="EC6" s="21" t="str">
        <f>IF(EC7="","",IF(EC7="-","【-】","【"&amp;SUBSTITUTE(TEXT(EC7,"#,##0.00"),"-","△")&amp;"】"))</f>
        <v>【23.75】</v>
      </c>
      <c r="ED6" s="21">
        <f>IF(ED7="",NA(),ED7)</f>
        <v>0</v>
      </c>
      <c r="EE6" s="22">
        <f t="shared" ref="EE6:EM6" si="14">IF(EE7="",NA(),EE7)</f>
        <v>2.2400000000000002</v>
      </c>
      <c r="EF6" s="21">
        <f t="shared" si="14"/>
        <v>0</v>
      </c>
      <c r="EG6" s="21">
        <f t="shared" si="14"/>
        <v>0</v>
      </c>
      <c r="EH6" s="21">
        <f t="shared" si="14"/>
        <v>0</v>
      </c>
      <c r="EI6" s="22">
        <f t="shared" si="14"/>
        <v>0.52</v>
      </c>
      <c r="EJ6" s="22">
        <f t="shared" si="14"/>
        <v>0.47</v>
      </c>
      <c r="EK6" s="22">
        <f t="shared" si="14"/>
        <v>0.4</v>
      </c>
      <c r="EL6" s="22">
        <f t="shared" si="14"/>
        <v>0.51</v>
      </c>
      <c r="EM6" s="22">
        <f t="shared" si="14"/>
        <v>0.35</v>
      </c>
      <c r="EN6" s="21" t="str">
        <f>IF(EN7="","",IF(EN7="-","【-】","【"&amp;SUBSTITUTE(TEXT(EN7,"#,##0.00"),"-","△")&amp;"】"))</f>
        <v>【0.67】</v>
      </c>
    </row>
    <row r="7" spans="1:144" s="23" customFormat="1" x14ac:dyDescent="0.15">
      <c r="A7" s="15"/>
      <c r="B7" s="24">
        <v>2022</v>
      </c>
      <c r="C7" s="24">
        <v>263435</v>
      </c>
      <c r="D7" s="24">
        <v>46</v>
      </c>
      <c r="E7" s="24">
        <v>1</v>
      </c>
      <c r="F7" s="24">
        <v>0</v>
      </c>
      <c r="G7" s="24">
        <v>1</v>
      </c>
      <c r="H7" s="24" t="s">
        <v>93</v>
      </c>
      <c r="I7" s="24" t="s">
        <v>94</v>
      </c>
      <c r="J7" s="24" t="s">
        <v>95</v>
      </c>
      <c r="K7" s="24" t="s">
        <v>96</v>
      </c>
      <c r="L7" s="24" t="s">
        <v>97</v>
      </c>
      <c r="M7" s="24" t="s">
        <v>98</v>
      </c>
      <c r="N7" s="25" t="s">
        <v>99</v>
      </c>
      <c r="O7" s="25">
        <v>87.99</v>
      </c>
      <c r="P7" s="25">
        <v>70.489999999999995</v>
      </c>
      <c r="Q7" s="25">
        <v>2866</v>
      </c>
      <c r="R7" s="25">
        <v>7009</v>
      </c>
      <c r="S7" s="25">
        <v>18.04</v>
      </c>
      <c r="T7" s="25">
        <v>388.53</v>
      </c>
      <c r="U7" s="25">
        <v>4957</v>
      </c>
      <c r="V7" s="25">
        <v>2</v>
      </c>
      <c r="W7" s="25">
        <v>2478.5</v>
      </c>
      <c r="X7" s="25">
        <v>123.01</v>
      </c>
      <c r="Y7" s="25">
        <v>117.09</v>
      </c>
      <c r="Z7" s="25">
        <v>92.86</v>
      </c>
      <c r="AA7" s="25">
        <v>128.49</v>
      </c>
      <c r="AB7" s="25">
        <v>121.46</v>
      </c>
      <c r="AC7" s="25">
        <v>103.81</v>
      </c>
      <c r="AD7" s="25">
        <v>104.35</v>
      </c>
      <c r="AE7" s="25">
        <v>105.34</v>
      </c>
      <c r="AF7" s="25">
        <v>108.19</v>
      </c>
      <c r="AG7" s="25">
        <v>106.93</v>
      </c>
      <c r="AH7" s="25">
        <v>108.7</v>
      </c>
      <c r="AI7" s="25">
        <v>0</v>
      </c>
      <c r="AJ7" s="25">
        <v>0</v>
      </c>
      <c r="AK7" s="25">
        <v>0</v>
      </c>
      <c r="AL7" s="25">
        <v>0</v>
      </c>
      <c r="AM7" s="25">
        <v>0</v>
      </c>
      <c r="AN7" s="25">
        <v>25.66</v>
      </c>
      <c r="AO7" s="25">
        <v>21.69</v>
      </c>
      <c r="AP7" s="25">
        <v>24.04</v>
      </c>
      <c r="AQ7" s="25">
        <v>6.17</v>
      </c>
      <c r="AR7" s="25">
        <v>20.41</v>
      </c>
      <c r="AS7" s="25">
        <v>1.34</v>
      </c>
      <c r="AT7" s="25">
        <v>613.27</v>
      </c>
      <c r="AU7" s="25">
        <v>693.43</v>
      </c>
      <c r="AV7" s="25">
        <v>712.42</v>
      </c>
      <c r="AW7" s="25">
        <v>980.14</v>
      </c>
      <c r="AX7" s="25">
        <v>722.45</v>
      </c>
      <c r="AY7" s="25">
        <v>300.14</v>
      </c>
      <c r="AZ7" s="25">
        <v>301.04000000000002</v>
      </c>
      <c r="BA7" s="25">
        <v>305.08</v>
      </c>
      <c r="BB7" s="25">
        <v>367.4</v>
      </c>
      <c r="BC7" s="25">
        <v>345.42</v>
      </c>
      <c r="BD7" s="25">
        <v>252.29</v>
      </c>
      <c r="BE7" s="25">
        <v>194.57</v>
      </c>
      <c r="BF7" s="25">
        <v>196.97</v>
      </c>
      <c r="BG7" s="25">
        <v>170.68</v>
      </c>
      <c r="BH7" s="25">
        <v>153.09</v>
      </c>
      <c r="BI7" s="25">
        <v>176.15</v>
      </c>
      <c r="BJ7" s="25">
        <v>566.65</v>
      </c>
      <c r="BK7" s="25">
        <v>551.62</v>
      </c>
      <c r="BL7" s="25">
        <v>585.59</v>
      </c>
      <c r="BM7" s="25">
        <v>564.99</v>
      </c>
      <c r="BN7" s="25">
        <v>631.39</v>
      </c>
      <c r="BO7" s="25">
        <v>268.07</v>
      </c>
      <c r="BP7" s="25">
        <v>118.68</v>
      </c>
      <c r="BQ7" s="25">
        <v>110.06</v>
      </c>
      <c r="BR7" s="25">
        <v>82.47</v>
      </c>
      <c r="BS7" s="25">
        <v>124.92</v>
      </c>
      <c r="BT7" s="25">
        <v>102.49</v>
      </c>
      <c r="BU7" s="25">
        <v>84.77</v>
      </c>
      <c r="BV7" s="25">
        <v>87.11</v>
      </c>
      <c r="BW7" s="25">
        <v>82.78</v>
      </c>
      <c r="BX7" s="25">
        <v>80.56</v>
      </c>
      <c r="BY7" s="25">
        <v>76.55</v>
      </c>
      <c r="BZ7" s="25">
        <v>97.47</v>
      </c>
      <c r="CA7" s="25">
        <v>133.34</v>
      </c>
      <c r="CB7" s="25">
        <v>144.38</v>
      </c>
      <c r="CC7" s="25">
        <v>193.66</v>
      </c>
      <c r="CD7" s="25">
        <v>127.84</v>
      </c>
      <c r="CE7" s="25">
        <v>141.01</v>
      </c>
      <c r="CF7" s="25">
        <v>227.27</v>
      </c>
      <c r="CG7" s="25">
        <v>223.98</v>
      </c>
      <c r="CH7" s="25">
        <v>225.09</v>
      </c>
      <c r="CI7" s="25">
        <v>260.87</v>
      </c>
      <c r="CJ7" s="25">
        <v>269.25</v>
      </c>
      <c r="CK7" s="25">
        <v>174.75</v>
      </c>
      <c r="CL7" s="25">
        <v>52.3</v>
      </c>
      <c r="CM7" s="25">
        <v>51.13</v>
      </c>
      <c r="CN7" s="25">
        <v>52.71</v>
      </c>
      <c r="CO7" s="25">
        <v>50.46</v>
      </c>
      <c r="CP7" s="25">
        <v>51.13</v>
      </c>
      <c r="CQ7" s="25">
        <v>50.29</v>
      </c>
      <c r="CR7" s="25">
        <v>49.64</v>
      </c>
      <c r="CS7" s="25">
        <v>49.38</v>
      </c>
      <c r="CT7" s="25">
        <v>40.19</v>
      </c>
      <c r="CU7" s="25">
        <v>41.14</v>
      </c>
      <c r="CV7" s="25">
        <v>59.97</v>
      </c>
      <c r="CW7" s="25">
        <v>76.63</v>
      </c>
      <c r="CX7" s="25">
        <v>77.55</v>
      </c>
      <c r="CY7" s="25">
        <v>77.47</v>
      </c>
      <c r="CZ7" s="25">
        <v>79.58</v>
      </c>
      <c r="DA7" s="25">
        <v>76.64</v>
      </c>
      <c r="DB7" s="25">
        <v>77.73</v>
      </c>
      <c r="DC7" s="25">
        <v>78.09</v>
      </c>
      <c r="DD7" s="25">
        <v>78.010000000000005</v>
      </c>
      <c r="DE7" s="25">
        <v>71.52</v>
      </c>
      <c r="DF7" s="25">
        <v>70.42</v>
      </c>
      <c r="DG7" s="25">
        <v>89.76</v>
      </c>
      <c r="DH7" s="25">
        <v>47.63</v>
      </c>
      <c r="DI7" s="25">
        <v>49.09</v>
      </c>
      <c r="DJ7" s="25">
        <v>51.99</v>
      </c>
      <c r="DK7" s="25">
        <v>54.27</v>
      </c>
      <c r="DL7" s="25">
        <v>56.48</v>
      </c>
      <c r="DM7" s="25">
        <v>45.85</v>
      </c>
      <c r="DN7" s="25">
        <v>47.31</v>
      </c>
      <c r="DO7" s="25">
        <v>47.5</v>
      </c>
      <c r="DP7" s="25">
        <v>53.4</v>
      </c>
      <c r="DQ7" s="25">
        <v>52.14</v>
      </c>
      <c r="DR7" s="25">
        <v>51.51</v>
      </c>
      <c r="DS7" s="25">
        <v>0</v>
      </c>
      <c r="DT7" s="25">
        <v>29.65</v>
      </c>
      <c r="DU7" s="25">
        <v>29.68</v>
      </c>
      <c r="DV7" s="25">
        <v>30.72</v>
      </c>
      <c r="DW7" s="25">
        <v>32.32</v>
      </c>
      <c r="DX7" s="25">
        <v>14.13</v>
      </c>
      <c r="DY7" s="25">
        <v>16.77</v>
      </c>
      <c r="DZ7" s="25">
        <v>17.399999999999999</v>
      </c>
      <c r="EA7" s="25">
        <v>21.86</v>
      </c>
      <c r="EB7" s="25">
        <v>21.01</v>
      </c>
      <c r="EC7" s="25">
        <v>23.75</v>
      </c>
      <c r="ED7" s="25">
        <v>0</v>
      </c>
      <c r="EE7" s="25">
        <v>2.2400000000000002</v>
      </c>
      <c r="EF7" s="25">
        <v>0</v>
      </c>
      <c r="EG7" s="25">
        <v>0</v>
      </c>
      <c r="EH7" s="25">
        <v>0</v>
      </c>
      <c r="EI7" s="25">
        <v>0.52</v>
      </c>
      <c r="EJ7" s="25">
        <v>0.47</v>
      </c>
      <c r="EK7" s="25">
        <v>0.4</v>
      </c>
      <c r="EL7" s="25">
        <v>0.51</v>
      </c>
      <c r="EM7" s="25">
        <v>0.35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仁木　崇</cp:lastModifiedBy>
  <dcterms:created xsi:type="dcterms:W3CDTF">2023-12-05T00:56:54Z</dcterms:created>
  <dcterms:modified xsi:type="dcterms:W3CDTF">2024-02-13T02:57:05Z</dcterms:modified>
  <cp:category/>
</cp:coreProperties>
</file>