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業務・府営水道係\10京都府などからの照会\505京都府照会（及び通知）\5060117 公営企業に係る経営比較分析表（令和４年度決算）の分析等について（依頼）\下水道\"/>
    </mc:Choice>
  </mc:AlternateContent>
  <workbookProtection workbookAlgorithmName="SHA-512" workbookHashValue="69kqqHVgc1ZZQiX9N3p5yaR2cYSOXst/TyqRF1wsfBvYEPmlAy/1u+3Yf7NnUwFUOKwxZGtZSEIjJurs8jTAqQ==" workbookSaltValue="uycAZa/FlU2GwhFKVcLZmw==" workbookSpinCount="100000" lockStructure="1"/>
  <bookViews>
    <workbookView xWindow="0" yWindow="0" windowWidth="20490" windowHeight="76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<sst xmlns="http://schemas.openxmlformats.org/spreadsheetml/2006/main" count="241" uniqueCount="120">
  <si>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</si>
  <si>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</si>
  <si>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</si>
  <si>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</si>
  <si>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</si>
  <si>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</si>
  <si>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</si>
  <si>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</si>
  <si>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</si>
  <si>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</si>
  <si>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</si>
  <si>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</si>
  <si>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</si>
  <si>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</si>
  <si>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</si>
  <si>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</si>
  <si>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</si>
  <si>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</si>
  <si>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</si>
  <si>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</si>
  <si>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</si>
  <si>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</si>
  <si>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</si>
  <si>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</si>
  <si>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</si>
  <si>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</si>
  <si>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</si>
  <si>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</si>
  <si>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</si>
  <si>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</si>
  <si>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</si>
  <si>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</si>
  <si>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</si>
  <si>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</si>
  <si>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</si>
  <si>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</si>
  <si>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</si>
  <si>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</si>
  <si>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</si>
  <si>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</si>
  <si>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</si>
  <si>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</si>
  <si>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</si>
  <si>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</si>
  <si>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</si>
  <si>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</si>
  <si>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</si>
  <si>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</si>
  <si>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</si>
  <si>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</si>
  <si>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</si>
  <si>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</si>
  <si>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</si>
  <si>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</si>
  <si>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</si>
  <si>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</si>
  <si>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</si>
  <si>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</si>
  <si>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</si>
  <si>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</si>
  <si>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</si>
  <si>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</si>
  <si>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</si>
  <si>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</si>
  <si>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</si>
  <si>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</si>
  <si>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</si>
  <si>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</si>
  <si>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</si>
  <si>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</si>
  <si>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</si>
  <si>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</si>
  <si>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</si>
  <si>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</si>
  <si>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</si>
  <si>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</si>
  <si>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</si>
  <si>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</si>
  <si>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</si>
  <si>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</si>
  <si>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</si>
  <si>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</si>
  <si>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</si>
  <si>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</si>
  <si>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</si>
  <si>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</si>
  <si>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</si>
  <si>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</si>
  <si>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</si>
  <si>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</si>
  <si>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</si>
  <si>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</si>
  <si>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</si>
  <si>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</si>
  <si>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</si>
  <si>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</si>
  <si>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</si>
  <si>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</si>
  <si>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</si>
  <si>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</si>
  <si>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</si>
  <si>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</si>
  <si>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</si>
  <si>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</si>
  <si>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</si>
  <si>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</si>
  <si>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</si>
  <si>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</si>
  <si>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</si>
  <si>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</si>
  <si>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</si>
  <si>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</si>
  <si>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</si>
  <si>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</si>
  <si>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</si>
  <si>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</si>
  <si>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</si>
  <si>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使用料収入に関して、減少傾向にあり、債務残高も増加している。現状、経営の健全性は低下している。
　管渠の更新等も十分ではないため、単年度の収益・健全性だけではなく将来の更新計画を含めた財源の確保が課題となっている。</t>
    <phoneticPr fontId="4"/>
  </si>
  <si>
    <t>大山崎町の下水道事業は令和５年４月１日に官公庁会計から公営企業会計へ移行した。移行に伴い、未収、未払が発生したため、収益および費用が過年度と比較して減少している。
①「収益的収支比率」については、総収益、総費用ともに未収、未払が発生している為減少しているが、地方債償還金は全額支出しているため、過年度と比較して減少となった。
④「企業債残高対事業規模比率」について前年度に引き続き使用料収入の一部を減免したことと使用料収入の一部が未収となったため増加している。
⑤「経費回収率」についても使用料収入の未収及び桂川右岸流域下水道維持管理負担金等の未払が発生しており、未払の額が大きいため過年度と比較して減少となった。
⑥「汚水処理原価」については、類似団体の平均値と比較すると良好な数値を維持できている。しかし収入の大部分を占める下水道使用料の減少が続くなか、経営の健全化・効率化について今後も経営改善が必要である。また受益者の適正な負担についても注視していくことが必要である。</t>
    <rPh sb="0" eb="4">
      <t>オオヤマザキチョウ</t>
    </rPh>
    <rPh sb="5" eb="8">
      <t>ゲスイドウ</t>
    </rPh>
    <rPh sb="8" eb="10">
      <t>ジギョウ</t>
    </rPh>
    <rPh sb="11" eb="13">
      <t>レイワ</t>
    </rPh>
    <rPh sb="14" eb="15">
      <t>ネン</t>
    </rPh>
    <rPh sb="16" eb="17">
      <t>ガツ</t>
    </rPh>
    <rPh sb="18" eb="19">
      <t>ニチ</t>
    </rPh>
    <rPh sb="20" eb="23">
      <t>カンコウチョウ</t>
    </rPh>
    <rPh sb="23" eb="25">
      <t>カイケイ</t>
    </rPh>
    <rPh sb="27" eb="29">
      <t>コウエイ</t>
    </rPh>
    <rPh sb="29" eb="31">
      <t>キギョウ</t>
    </rPh>
    <rPh sb="31" eb="33">
      <t>カイケイ</t>
    </rPh>
    <rPh sb="34" eb="36">
      <t>イコウ</t>
    </rPh>
    <rPh sb="39" eb="41">
      <t>イコウ</t>
    </rPh>
    <rPh sb="42" eb="43">
      <t>トモナ</t>
    </rPh>
    <rPh sb="45" eb="47">
      <t>ミシュウ</t>
    </rPh>
    <rPh sb="48" eb="49">
      <t>ミ</t>
    </rPh>
    <rPh sb="49" eb="50">
      <t>バラ</t>
    </rPh>
    <rPh sb="51" eb="53">
      <t>ハッセイ</t>
    </rPh>
    <rPh sb="58" eb="60">
      <t>シュウエキ</t>
    </rPh>
    <rPh sb="63" eb="65">
      <t>ヒヨウ</t>
    </rPh>
    <rPh sb="66" eb="69">
      <t>カネンド</t>
    </rPh>
    <rPh sb="70" eb="72">
      <t>ヒカク</t>
    </rPh>
    <rPh sb="74" eb="76">
      <t>ゲンショウ</t>
    </rPh>
    <rPh sb="84" eb="86">
      <t>シュウエキ</t>
    </rPh>
    <rPh sb="86" eb="87">
      <t>テキ</t>
    </rPh>
    <rPh sb="87" eb="89">
      <t>シュウシ</t>
    </rPh>
    <rPh sb="89" eb="91">
      <t>ヒリツ</t>
    </rPh>
    <rPh sb="98" eb="101">
      <t>ソウシュウエキ</t>
    </rPh>
    <rPh sb="102" eb="105">
      <t>ソウヒヨウ</t>
    </rPh>
    <rPh sb="108" eb="110">
      <t>ミシュウ</t>
    </rPh>
    <rPh sb="111" eb="112">
      <t>ミ</t>
    </rPh>
    <rPh sb="112" eb="113">
      <t>バラ</t>
    </rPh>
    <rPh sb="114" eb="116">
      <t>ハッセイ</t>
    </rPh>
    <rPh sb="120" eb="121">
      <t>タメ</t>
    </rPh>
    <rPh sb="121" eb="123">
      <t>ゲンショウ</t>
    </rPh>
    <rPh sb="129" eb="131">
      <t>チホウ</t>
    </rPh>
    <rPh sb="131" eb="132">
      <t>サイ</t>
    </rPh>
    <rPh sb="132" eb="134">
      <t>ショウカン</t>
    </rPh>
    <rPh sb="134" eb="135">
      <t>キン</t>
    </rPh>
    <rPh sb="136" eb="138">
      <t>ゼンガク</t>
    </rPh>
    <rPh sb="138" eb="140">
      <t>シシュツ</t>
    </rPh>
    <rPh sb="147" eb="150">
      <t>カネンド</t>
    </rPh>
    <rPh sb="151" eb="153">
      <t>ヒカク</t>
    </rPh>
    <rPh sb="155" eb="157">
      <t>ゲンショウ</t>
    </rPh>
    <rPh sb="165" eb="167">
      <t>キギョウ</t>
    </rPh>
    <rPh sb="167" eb="168">
      <t>サイ</t>
    </rPh>
    <rPh sb="168" eb="170">
      <t>ザンダカ</t>
    </rPh>
    <rPh sb="170" eb="171">
      <t>タイ</t>
    </rPh>
    <rPh sb="171" eb="173">
      <t>ジギョウ</t>
    </rPh>
    <rPh sb="173" eb="175">
      <t>キボ</t>
    </rPh>
    <rPh sb="175" eb="177">
      <t>ヒリツ</t>
    </rPh>
    <rPh sb="182" eb="185">
      <t>ゼンネンド</t>
    </rPh>
    <rPh sb="186" eb="187">
      <t>ヒ</t>
    </rPh>
    <rPh sb="188" eb="189">
      <t>ツヅ</t>
    </rPh>
    <rPh sb="190" eb="193">
      <t>シヨウリョウ</t>
    </rPh>
    <rPh sb="193" eb="195">
      <t>シュウニュウ</t>
    </rPh>
    <rPh sb="196" eb="198">
      <t>イチブ</t>
    </rPh>
    <rPh sb="199" eb="201">
      <t>ゲンメン</t>
    </rPh>
    <rPh sb="206" eb="209">
      <t>シヨウリョウ</t>
    </rPh>
    <rPh sb="209" eb="211">
      <t>シュウニュウ</t>
    </rPh>
    <rPh sb="212" eb="214">
      <t>イチブ</t>
    </rPh>
    <rPh sb="215" eb="217">
      <t>ミシュウ</t>
    </rPh>
    <rPh sb="223" eb="225">
      <t>ゾウカ</t>
    </rPh>
    <rPh sb="233" eb="235">
      <t>ケイヒ</t>
    </rPh>
    <rPh sb="235" eb="237">
      <t>カイシュウ</t>
    </rPh>
    <rPh sb="237" eb="238">
      <t>リツ</t>
    </rPh>
    <rPh sb="244" eb="247">
      <t>シヨウリョウ</t>
    </rPh>
    <rPh sb="247" eb="249">
      <t>シュウニュウ</t>
    </rPh>
    <rPh sb="250" eb="252">
      <t>ミシュウ</t>
    </rPh>
    <rPh sb="252" eb="253">
      <t>オヨ</t>
    </rPh>
    <rPh sb="254" eb="256">
      <t>カツラガワ</t>
    </rPh>
    <rPh sb="256" eb="258">
      <t>ウガン</t>
    </rPh>
    <rPh sb="258" eb="260">
      <t>リュウイキ</t>
    </rPh>
    <rPh sb="260" eb="263">
      <t>ゲスイドウ</t>
    </rPh>
    <rPh sb="263" eb="265">
      <t>イジ</t>
    </rPh>
    <rPh sb="265" eb="267">
      <t>カンリ</t>
    </rPh>
    <rPh sb="267" eb="270">
      <t>フタンキン</t>
    </rPh>
    <rPh sb="270" eb="271">
      <t>トウ</t>
    </rPh>
    <rPh sb="272" eb="273">
      <t>ミ</t>
    </rPh>
    <rPh sb="273" eb="274">
      <t>バラ</t>
    </rPh>
    <rPh sb="275" eb="277">
      <t>ハッセイ</t>
    </rPh>
    <rPh sb="282" eb="283">
      <t>ミ</t>
    </rPh>
    <rPh sb="283" eb="284">
      <t>バラ</t>
    </rPh>
    <rPh sb="285" eb="286">
      <t>ガク</t>
    </rPh>
    <rPh sb="287" eb="288">
      <t>オオ</t>
    </rPh>
    <rPh sb="292" eb="295">
      <t>カネンド</t>
    </rPh>
    <rPh sb="296" eb="298">
      <t>ヒカク</t>
    </rPh>
    <rPh sb="300" eb="302">
      <t>ゲンショウ</t>
    </rPh>
    <rPh sb="310" eb="312">
      <t>オスイ</t>
    </rPh>
    <rPh sb="312" eb="314">
      <t>ショリ</t>
    </rPh>
    <rPh sb="314" eb="316">
      <t>ゲンカ</t>
    </rPh>
    <rPh sb="323" eb="325">
      <t>ルイジ</t>
    </rPh>
    <rPh sb="325" eb="327">
      <t>ダンタイ</t>
    </rPh>
    <rPh sb="328" eb="331">
      <t>ヘイキンチ</t>
    </rPh>
    <rPh sb="332" eb="334">
      <t>ヒカク</t>
    </rPh>
    <rPh sb="337" eb="339">
      <t>リョウコウ</t>
    </rPh>
    <rPh sb="340" eb="342">
      <t>スウチ</t>
    </rPh>
    <rPh sb="343" eb="345">
      <t>イジ</t>
    </rPh>
    <rPh sb="354" eb="356">
      <t>シュウニュウ</t>
    </rPh>
    <rPh sb="357" eb="360">
      <t>ダイブブン</t>
    </rPh>
    <rPh sb="361" eb="362">
      <t>シ</t>
    </rPh>
    <rPh sb="364" eb="367">
      <t>ゲスイドウ</t>
    </rPh>
    <rPh sb="367" eb="370">
      <t>シヨウリョウ</t>
    </rPh>
    <rPh sb="371" eb="373">
      <t>ゲンショウ</t>
    </rPh>
    <rPh sb="374" eb="375">
      <t>ツヅ</t>
    </rPh>
    <rPh sb="379" eb="381">
      <t>ケイエイ</t>
    </rPh>
    <rPh sb="382" eb="385">
      <t>ケンゼンカ</t>
    </rPh>
    <rPh sb="386" eb="389">
      <t>コウリツカ</t>
    </rPh>
    <rPh sb="393" eb="395">
      <t>コンゴ</t>
    </rPh>
    <rPh sb="396" eb="398">
      <t>ケイエイ</t>
    </rPh>
    <rPh sb="398" eb="400">
      <t>カイゼン</t>
    </rPh>
    <rPh sb="401" eb="403">
      <t>ヒツヨウ</t>
    </rPh>
    <rPh sb="409" eb="412">
      <t>ジュエキシャ</t>
    </rPh>
    <rPh sb="413" eb="415">
      <t>テキセイ</t>
    </rPh>
    <rPh sb="416" eb="418">
      <t>フタン</t>
    </rPh>
    <rPh sb="423" eb="425">
      <t>チュウシ</t>
    </rPh>
    <rPh sb="432" eb="434">
      <t>ヒツヨウ</t>
    </rPh>
    <phoneticPr fontId="4"/>
  </si>
  <si>
    <t>「管渠の更新投資・老朽化対策の実施状況」については、ストックマネジメント計画に基づき点検調査を行っている。
　過年度に引き続き、管渠調査やポンプ場の耐震化や改築工事を実施しており、今後も管渠等も含めストックマネジメント計画に基づき施設更新等を行っていく必要がある。</t>
    <rPh sb="55" eb="58">
      <t>カネンド</t>
    </rPh>
    <rPh sb="64" eb="66">
      <t>カンキョ</t>
    </rPh>
    <rPh sb="66" eb="68">
      <t>チョウサ</t>
    </rPh>
    <rPh sb="72" eb="73">
      <t>ジョウ</t>
    </rPh>
    <rPh sb="74" eb="77">
      <t>タイシンカ</t>
    </rPh>
    <rPh sb="78" eb="80">
      <t>カイチク</t>
    </rPh>
    <rPh sb="80" eb="82">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</si>
</sst>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0.26</c:v>
                </c:pt>
                <c:pt idx="3" formatCode="#,##0.00;&quot;△&quot;#,##0.00;&quot;-&quot;">
                  <c:v>0.24</c:v>
                </c:pt>
                <c:pt idx="4" formatCode="#,##0.00;&quot;△&quot;#,##0.00;&quot;-&quot;">
                  <c:v>0.14000000000000001</c:v>
                </c:pt>
              </c:numCache>
            </c:numRef>
          </c:val>
          <c:extLst>
            <c:ext xmlns:c16="http://schemas.microsoft.com/office/drawing/2014/chart" uri="{C3380CC4-5D6E-409C-BE32-E72D297353CC}">
              <c16:uniqueId val="{00000000-49EE-4FA3-8BC5-EFE3D5B8FB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0.13</c:v>
                </c:pt>
                <c:pt idx="2">
                  <c:v>0.19</c:v>
                </c:pt>
                <c:pt idx="3">
                  <c:v>0.15</c:v>
                </c:pt>
                <c:pt idx="4">
                  <c:v>0.12</c:v>
                </c:pt>
              </c:numCache>
            </c:numRef>
          </c:val>
          <c:smooth val="0"/>
          <c:extLst>
            <c:ext xmlns:c16="http://schemas.microsoft.com/office/drawing/2014/chart" uri="{C3380CC4-5D6E-409C-BE32-E72D297353CC}">
              <c16:uniqueId val="{00000001-49EE-4FA3-8BC5-EFE3D5B8FB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5B-4415-871F-429DFFBF21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55.46</c:v>
                </c:pt>
                <c:pt idx="1">
                  <c:v>55.73</c:v>
                </c:pt>
                <c:pt idx="2">
                  <c:v>58.12</c:v>
                </c:pt>
                <c:pt idx="3">
                  <c:v>58.14</c:v>
                </c:pt>
                <c:pt idx="4">
                  <c:v>58.55</c:v>
                </c:pt>
              </c:numCache>
            </c:numRef>
          </c:val>
          <c:smooth val="0"/>
          <c:extLst>
            <c:ext xmlns:c16="http://schemas.microsoft.com/office/drawing/2014/chart" uri="{C3380CC4-5D6E-409C-BE32-E72D297353CC}">
              <c16:uniqueId val="{00000001-AB5B-4415-871F-429DFFBF21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99.36</c:v>
                </c:pt>
                <c:pt idx="1">
                  <c:v>99.39</c:v>
                </c:pt>
                <c:pt idx="2">
                  <c:v>99.39</c:v>
                </c:pt>
                <c:pt idx="3">
                  <c:v>99.48</c:v>
                </c:pt>
                <c:pt idx="4">
                  <c:v>99.47</c:v>
                </c:pt>
              </c:numCache>
            </c:numRef>
          </c:val>
          <c:extLst>
            <c:ext xmlns:c16="http://schemas.microsoft.com/office/drawing/2014/chart" uri="{C3380CC4-5D6E-409C-BE32-E72D297353CC}">
              <c16:uniqueId val="{00000000-0961-432A-B910-D0CCEBD9F19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92.45</c:v>
                </c:pt>
                <c:pt idx="2">
                  <c:v>92.55</c:v>
                </c:pt>
                <c:pt idx="3">
                  <c:v>92.44</c:v>
                </c:pt>
                <c:pt idx="4">
                  <c:v>91.97</c:v>
                </c:pt>
              </c:numCache>
            </c:numRef>
          </c:val>
          <c:smooth val="0"/>
          <c:extLst>
            <c:ext xmlns:c16="http://schemas.microsoft.com/office/drawing/2014/chart" uri="{C3380CC4-5D6E-409C-BE32-E72D297353CC}">
              <c16:uniqueId val="{00000001-0961-432A-B910-D0CCEBD9F19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96.61</c:v>
                </c:pt>
                <c:pt idx="1">
                  <c:v>84.82</c:v>
                </c:pt>
                <c:pt idx="2">
                  <c:v>96.81</c:v>
                </c:pt>
                <c:pt idx="3">
                  <c:v>96.36</c:v>
                </c:pt>
                <c:pt idx="4">
                  <c:v>81.47</c:v>
                </c:pt>
              </c:numCache>
            </c:numRef>
          </c:val>
          <c:extLst>
            <c:ext xmlns:c16="http://schemas.microsoft.com/office/drawing/2014/chart" uri="{C3380CC4-5D6E-409C-BE32-E72D297353CC}">
              <c16:uniqueId val="{00000000-8F5C-49F0-B1B0-33A28136E2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C-49F0-B1B0-33A28136E2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70-4CE9-97C6-62D24EA146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70-4CE9-97C6-62D24EA146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8A-4622-9066-3091EEB1493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8A-4622-9066-3091EEB1493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42-45D6-8025-76DC4077A95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42-45D6-8025-76DC4077A95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B9-41CC-AC70-FD120248A5E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B9-41CC-AC70-FD120248A5E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911.01</c:v>
                </c:pt>
                <c:pt idx="1">
                  <c:v>1018.69</c:v>
                </c:pt>
                <c:pt idx="2">
                  <c:v>1284.6199999999999</c:v>
                </c:pt>
                <c:pt idx="3">
                  <c:v>1381.66</c:v>
                </c:pt>
                <c:pt idx="4">
                  <c:v>1563.02</c:v>
                </c:pt>
              </c:numCache>
            </c:numRef>
          </c:val>
          <c:extLst>
            <c:ext xmlns:c16="http://schemas.microsoft.com/office/drawing/2014/chart" uri="{C3380CC4-5D6E-409C-BE32-E72D297353CC}">
              <c16:uniqueId val="{00000000-F01B-47DA-B609-3C44130D26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978.87</c:v>
                </c:pt>
                <c:pt idx="1">
                  <c:v>917.44</c:v>
                </c:pt>
                <c:pt idx="2">
                  <c:v>856.88</c:v>
                </c:pt>
                <c:pt idx="3">
                  <c:v>799.49</c:v>
                </c:pt>
                <c:pt idx="4">
                  <c:v>863.92</c:v>
                </c:pt>
              </c:numCache>
            </c:numRef>
          </c:val>
          <c:smooth val="0"/>
          <c:extLst>
            <c:ext xmlns:c16="http://schemas.microsoft.com/office/drawing/2014/chart" uri="{C3380CC4-5D6E-409C-BE32-E72D297353CC}">
              <c16:uniqueId val="{00000001-F01B-47DA-B609-3C44130D26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92.34</c:v>
                </c:pt>
                <c:pt idx="1">
                  <c:v>77.16</c:v>
                </c:pt>
                <c:pt idx="2">
                  <c:v>77.94</c:v>
                </c:pt>
                <c:pt idx="3">
                  <c:v>90.65</c:v>
                </c:pt>
                <c:pt idx="4">
                  <c:v>70.03</c:v>
                </c:pt>
              </c:numCache>
            </c:numRef>
          </c:val>
          <c:extLst>
            <c:ext xmlns:c16="http://schemas.microsoft.com/office/drawing/2014/chart" uri="{C3380CC4-5D6E-409C-BE32-E72D297353CC}">
              <c16:uniqueId val="{00000000-9186-4E49-AAA6-44C0D638F44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85.9</c:v>
                </c:pt>
                <c:pt idx="1">
                  <c:v>85.34</c:v>
                </c:pt>
                <c:pt idx="2">
                  <c:v>89.01</c:v>
                </c:pt>
                <c:pt idx="3">
                  <c:v>89.09</c:v>
                </c:pt>
                <c:pt idx="4">
                  <c:v>87.28</c:v>
                </c:pt>
              </c:numCache>
            </c:numRef>
          </c:val>
          <c:smooth val="0"/>
          <c:extLst>
            <c:ext xmlns:c16="http://schemas.microsoft.com/office/drawing/2014/chart" uri="{C3380CC4-5D6E-409C-BE32-E72D297353CC}">
              <c16:uniqueId val="{00000001-9186-4E49-AAA6-44C0D638F44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121.89</c:v>
                </c:pt>
                <c:pt idx="1">
                  <c:v>144.72999999999999</c:v>
                </c:pt>
                <c:pt idx="2">
                  <c:v>121.16</c:v>
                </c:pt>
                <c:pt idx="3">
                  <c:v>104.64</c:v>
                </c:pt>
                <c:pt idx="4">
                  <c:v>114.08</c:v>
                </c:pt>
              </c:numCache>
            </c:numRef>
          </c:val>
          <c:extLst>
            <c:ext xmlns:c16="http://schemas.microsoft.com/office/drawing/2014/chart" uri="{C3380CC4-5D6E-409C-BE32-E72D297353CC}">
              <c16:uniqueId val="{00000000-9205-4573-A507-22F0AD431A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148.41999999999999</c:v>
                </c:pt>
                <c:pt idx="1">
                  <c:v>149.27000000000001</c:v>
                </c:pt>
                <c:pt idx="2">
                  <c:v>147.08000000000001</c:v>
                </c:pt>
                <c:pt idx="3">
                  <c:v>142.76</c:v>
                </c:pt>
                <c:pt idx="4">
                  <c:v>145.58000000000001</c:v>
                </c:pt>
              </c:numCache>
            </c:numRef>
          </c:val>
          <c:smooth val="0"/>
          <c:extLst>
            <c:ext xmlns:c16="http://schemas.microsoft.com/office/drawing/2014/chart" uri="{C3380CC4-5D6E-409C-BE32-E72D297353CC}">
              <c16:uniqueId val="{00000001-9205-4573-A507-22F0AD431A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大山崎町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Cb1</v>
      </c>
      <c r="X8" s="40"/>
      <c r="Y8" s="40"/>
      <c r="Z8" s="40"/>
      <c r="AA8" s="40"/>
      <c r="AB8" s="40"/>
      <c r="AC8" s="40"/>
      <c r="AD8" s="41" t="str">
        <f>データ!$M$6</f>
        <v>非設置</v>
      </c>
      <c r="AE8" s="41"/>
      <c r="AF8" s="41"/>
      <c r="AG8" s="41"/>
      <c r="AH8" s="41"/>
      <c r="AI8" s="41"/>
      <c r="AJ8" s="41"/>
      <c r="AK8" s="3"/>
      <c r="AL8" s="42">
        <f>データ!S6</f>
        <v>16524</v>
      </c>
      <c r="AM8" s="42"/>
      <c r="AN8" s="42"/>
      <c r="AO8" s="42"/>
      <c r="AP8" s="42"/>
      <c r="AQ8" s="42"/>
      <c r="AR8" s="42"/>
      <c r="AS8" s="42"/>
      <c r="AT8" s="35">
        <f>データ!T6</f>
        <v>5.97</v>
      </c>
      <c r="AU8" s="35"/>
      <c r="AV8" s="35"/>
      <c r="AW8" s="35"/>
      <c r="AX8" s="35"/>
      <c r="AY8" s="35"/>
      <c r="AZ8" s="35"/>
      <c r="BA8" s="35"/>
      <c r="BB8" s="35">
        <f>データ!U6</f>
        <v>2767.84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99.93</v>
      </c>
      <c r="Q10" s="35"/>
      <c r="R10" s="35"/>
      <c r="S10" s="35"/>
      <c r="T10" s="35"/>
      <c r="U10" s="35"/>
      <c r="V10" s="35"/>
      <c r="W10" s="35">
        <f>データ!Q6</f>
        <v>86.2</v>
      </c>
      <c r="X10" s="35"/>
      <c r="Y10" s="35"/>
      <c r="Z10" s="35"/>
      <c r="AA10" s="35"/>
      <c r="AB10" s="35"/>
      <c r="AC10" s="35"/>
      <c r="AD10" s="42">
        <f>データ!R6</f>
        <v>1540</v>
      </c>
      <c r="AE10" s="42"/>
      <c r="AF10" s="42"/>
      <c r="AG10" s="42"/>
      <c r="AH10" s="42"/>
      <c r="AI10" s="42"/>
      <c r="AJ10" s="42"/>
      <c r="AK10" s="2"/>
      <c r="AL10" s="42">
        <f>データ!V6</f>
        <v>16494</v>
      </c>
      <c r="AM10" s="42"/>
      <c r="AN10" s="42"/>
      <c r="AO10" s="42"/>
      <c r="AP10" s="42"/>
      <c r="AQ10" s="42"/>
      <c r="AR10" s="42"/>
      <c r="AS10" s="42"/>
      <c r="AT10" s="35">
        <f>データ!W6</f>
        <v>2.88</v>
      </c>
      <c r="AU10" s="35"/>
      <c r="AV10" s="35"/>
      <c r="AW10" s="35"/>
      <c r="AX10" s="35"/>
      <c r="AY10" s="35"/>
      <c r="AZ10" s="35"/>
      <c r="BA10" s="35"/>
      <c r="BB10" s="35">
        <f>データ!X6</f>
        <v>5727.08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MC55skiewG9vqI8YjT+/G6zp4Gn7sGit5LUZNbzO17wIYH4jlCWIkgSiNPECB3FZ5JzBvkwUoQKTI/07hjjm6g==" saltValue="rJyqjoPhZjloj2IlYNyhE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263036</v>
      </c>
      <c r="D6" s="19">
        <f t="shared" si="3"/>
        <v>47</v>
      </c>
      <c r="E6" s="19">
        <f t="shared" si="3"/>
        <v>17</v>
      </c>
      <c r="F6" s="19">
        <f t="shared" si="3"/>
        <v>1</v>
      </c>
      <c r="G6" s="19">
        <f t="shared" si="3"/>
        <v>0</v>
      </c>
      <c r="H6" s="19" t="str">
        <f t="shared" si="3"/>
        <v>京都府　大山崎町</v>
      </c>
      <c r="I6" s="19" t="str">
        <f t="shared" si="3"/>
        <v>法非適用</v>
      </c>
      <c r="J6" s="19" t="str">
        <f t="shared" si="3"/>
        <v>下水道事業</v>
      </c>
      <c r="K6" s="19" t="str">
        <f t="shared" si="3"/>
        <v>公共下水道</v>
      </c>
      <c r="L6" s="19" t="str">
        <f t="shared" si="3"/>
        <v>Cb1</v>
      </c>
      <c r="M6" s="19" t="str">
        <f t="shared" si="3"/>
        <v>非設置</v>
      </c>
      <c r="N6" s="20" t="str">
        <f t="shared" si="3"/>
        <v>-</v>
      </c>
      <c r="O6" s="20" t="str">
        <f t="shared" si="3"/>
        <v>該当数値なし</v>
      </c>
      <c r="P6" s="20">
        <f t="shared" si="3"/>
        <v>99.93</v>
      </c>
      <c r="Q6" s="20">
        <f t="shared" si="3"/>
        <v>86.2</v>
      </c>
      <c r="R6" s="20">
        <f t="shared" si="3"/>
        <v>1540</v>
      </c>
      <c r="S6" s="20">
        <f t="shared" si="3"/>
        <v>16524</v>
      </c>
      <c r="T6" s="20">
        <f t="shared" si="3"/>
        <v>5.97</v>
      </c>
      <c r="U6" s="20">
        <f t="shared" si="3"/>
        <v>2767.84</v>
      </c>
      <c r="V6" s="20">
        <f t="shared" si="3"/>
        <v>16494</v>
      </c>
      <c r="W6" s="20">
        <f t="shared" si="3"/>
        <v>2.88</v>
      </c>
      <c r="X6" s="20">
        <f t="shared" si="3"/>
        <v>5727.08</v>
      </c>
      <c r="Y6" s="21">
        <f>IF(Y7="",NA(),Y7)</f>
        <v>96.61</v>
      </c>
      <c r="Z6" s="21">
        <f t="shared" ref="Z6:AH6" si="4">IF(Z7="",NA(),Z7)</f>
        <v>84.82</v>
      </c>
      <c r="AA6" s="21">
        <f t="shared" si="4"/>
        <v>96.81</v>
      </c>
      <c r="AB6" s="21">
        <f t="shared" si="4"/>
        <v>96.36</v>
      </c>
      <c r="AC6" s="21">
        <f t="shared" si="4"/>
        <v>81.47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911.01</v>
      </c>
      <c r="BG6" s="21">
        <f t="shared" ref="BG6:BO6" si="7">IF(BG7="",NA(),BG7)</f>
        <v>1018.69</v>
      </c>
      <c r="BH6" s="21">
        <f t="shared" si="7"/>
        <v>1284.6199999999999</v>
      </c>
      <c r="BI6" s="21">
        <f t="shared" si="7"/>
        <v>1381.66</v>
      </c>
      <c r="BJ6" s="21">
        <f t="shared" si="7"/>
        <v>1563.02</v>
      </c>
      <c r="BK6" s="21">
        <f t="shared" si="7"/>
        <v>978.87</v>
      </c>
      <c r="BL6" s="21">
        <f t="shared" si="7"/>
        <v>917.44</v>
      </c>
      <c r="BM6" s="21">
        <f t="shared" si="7"/>
        <v>856.88</v>
      </c>
      <c r="BN6" s="21">
        <f t="shared" si="7"/>
        <v>799.49</v>
      </c>
      <c r="BO6" s="21">
        <f t="shared" si="7"/>
        <v>863.92</v>
      </c>
      <c r="BP6" s="20" t="str">
        <f>IF(BP7="","",IF(BP7="-","【-】","【"&amp;SUBSTITUTE(TEXT(BP7,"#,##0.00"),"-","△")&amp;"】"))</f>
        <v>【652.82】</v>
      </c>
      <c r="BQ6" s="21">
        <f>IF(BQ7="",NA(),BQ7)</f>
        <v>92.34</v>
      </c>
      <c r="BR6" s="21">
        <f t="shared" ref="BR6:BZ6" si="8">IF(BR7="",NA(),BR7)</f>
        <v>77.16</v>
      </c>
      <c r="BS6" s="21">
        <f t="shared" si="8"/>
        <v>77.94</v>
      </c>
      <c r="BT6" s="21">
        <f t="shared" si="8"/>
        <v>90.65</v>
      </c>
      <c r="BU6" s="21">
        <f t="shared" si="8"/>
        <v>70.03</v>
      </c>
      <c r="BV6" s="21">
        <f t="shared" si="8"/>
        <v>85.9</v>
      </c>
      <c r="BW6" s="21">
        <f t="shared" si="8"/>
        <v>85.34</v>
      </c>
      <c r="BX6" s="21">
        <f t="shared" si="8"/>
        <v>89.01</v>
      </c>
      <c r="BY6" s="21">
        <f t="shared" si="8"/>
        <v>89.09</v>
      </c>
      <c r="BZ6" s="21">
        <f t="shared" si="8"/>
        <v>87.28</v>
      </c>
      <c r="CA6" s="20" t="str">
        <f>IF(CA7="","",IF(CA7="-","【-】","【"&amp;SUBSTITUTE(TEXT(CA7,"#,##0.00"),"-","△")&amp;"】"))</f>
        <v>【97.61】</v>
      </c>
      <c r="CB6" s="21">
        <f>IF(CB7="",NA(),CB7)</f>
        <v>121.89</v>
      </c>
      <c r="CC6" s="21">
        <f t="shared" ref="CC6:CK6" si="9">IF(CC7="",NA(),CC7)</f>
        <v>144.72999999999999</v>
      </c>
      <c r="CD6" s="21">
        <f t="shared" si="9"/>
        <v>121.16</v>
      </c>
      <c r="CE6" s="21">
        <f t="shared" si="9"/>
        <v>104.64</v>
      </c>
      <c r="CF6" s="21">
        <f t="shared" si="9"/>
        <v>114.08</v>
      </c>
      <c r="CG6" s="21">
        <f t="shared" si="9"/>
        <v>148.41999999999999</v>
      </c>
      <c r="CH6" s="21">
        <f t="shared" si="9"/>
        <v>149.27000000000001</v>
      </c>
      <c r="CI6" s="21">
        <f t="shared" si="9"/>
        <v>147.08000000000001</v>
      </c>
      <c r="CJ6" s="21">
        <f t="shared" si="9"/>
        <v>142.76</v>
      </c>
      <c r="CK6" s="21">
        <f t="shared" si="9"/>
        <v>145.58000000000001</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55.46</v>
      </c>
      <c r="CS6" s="21">
        <f t="shared" si="10"/>
        <v>55.73</v>
      </c>
      <c r="CT6" s="21">
        <f t="shared" si="10"/>
        <v>58.12</v>
      </c>
      <c r="CU6" s="21">
        <f t="shared" si="10"/>
        <v>58.14</v>
      </c>
      <c r="CV6" s="21">
        <f t="shared" si="10"/>
        <v>58.55</v>
      </c>
      <c r="CW6" s="20" t="str">
        <f>IF(CW7="","",IF(CW7="-","【-】","【"&amp;SUBSTITUTE(TEXT(CW7,"#,##0.00"),"-","△")&amp;"】"))</f>
        <v>【59.10】</v>
      </c>
      <c r="CX6" s="21">
        <f>IF(CX7="",NA(),CX7)</f>
        <v>99.36</v>
      </c>
      <c r="CY6" s="21">
        <f t="shared" ref="CY6:DG6" si="11">IF(CY7="",NA(),CY7)</f>
        <v>99.39</v>
      </c>
      <c r="CZ6" s="21">
        <f t="shared" si="11"/>
        <v>99.39</v>
      </c>
      <c r="DA6" s="21">
        <f t="shared" si="11"/>
        <v>99.48</v>
      </c>
      <c r="DB6" s="21">
        <f t="shared" si="11"/>
        <v>99.47</v>
      </c>
      <c r="DC6" s="21">
        <f t="shared" si="11"/>
        <v>92.45</v>
      </c>
      <c r="DD6" s="21">
        <f t="shared" si="11"/>
        <v>92.45</v>
      </c>
      <c r="DE6" s="21">
        <f t="shared" si="11"/>
        <v>92.55</v>
      </c>
      <c r="DF6" s="21">
        <f t="shared" si="11"/>
        <v>92.44</v>
      </c>
      <c r="DG6" s="21">
        <f t="shared" si="11"/>
        <v>91.97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1">
        <f t="shared" si="14"/>
        <v>0.26</v>
      </c>
      <c r="EH6" s="21">
        <f t="shared" si="14"/>
        <v>0.24</v>
      </c>
      <c r="EI6" s="21">
        <f t="shared" si="14"/>
        <v>0.14000000000000001</v>
      </c>
      <c r="EJ6" s="21">
        <f t="shared" si="14"/>
        <v>0.28999999999999998</v>
      </c>
      <c r="EK6" s="21">
        <f t="shared" si="14"/>
        <v>0.13</v>
      </c>
      <c r="EL6" s="21">
        <f t="shared" si="14"/>
        <v>0.19</v>
      </c>
      <c r="EM6" s="21">
        <f t="shared" si="14"/>
        <v>0.15</v>
      </c>
      <c r="EN6" s="21">
        <f t="shared" si="14"/>
        <v>0.12</v>
      </c>
      <c r="EO6" s="20" t="str">
        <f>IF(EO7="","",IF(EO7="-","【-】","【"&amp;SUBSTITUTE(TEXT(EO7,"#,##0.00"),"-","△")&amp;"】"))</f>
        <v>【0.23】</v>
      </c>
    </row>
    <row r="7" spans="1:145" s="22" customFormat="1" x14ac:dyDescent="0.15">
      <c r="A7" s="14"/>
      <c r="B7" s="23">
        <v>2022</v>
      </c>
      <c r="C7" s="23">
        <v>263036</v>
      </c>
      <c r="D7" s="23">
        <v>47</v>
      </c>
      <c r="E7" s="23">
        <v>17</v>
      </c>
      <c r="F7" s="23">
        <v>1</v>
      </c>
      <c r="G7" s="23">
        <v>0</v>
      </c>
      <c r="H7" s="23" t="s">
        <v>98</v>
      </c>
      <c r="I7" s="23" t="s">
        <v>99</v>
      </c>
      <c r="J7" s="23" t="s">
        <v>100</v>
      </c>
      <c r="K7" s="23" t="s">
        <v>101</v>
      </c>
      <c r="L7" s="23" t="s">
        <v>102</v>
      </c>
      <c r="M7" s="23" t="s">
        <v>103</v>
      </c>
      <c r="N7" s="24" t="s">
        <v>104</v>
      </c>
      <c r="O7" s="24" t="s">
        <v>105</v>
      </c>
      <c r="P7" s="24">
        <v>99.93</v>
      </c>
      <c r="Q7" s="24">
        <v>86.2</v>
      </c>
      <c r="R7" s="24">
        <v>1540</v>
      </c>
      <c r="S7" s="24">
        <v>16524</v>
      </c>
      <c r="T7" s="24">
        <v>5.97</v>
      </c>
      <c r="U7" s="24">
        <v>2767.84</v>
      </c>
      <c r="V7" s="24">
        <v>16494</v>
      </c>
      <c r="W7" s="24">
        <v>2.88</v>
      </c>
      <c r="X7" s="24">
        <v>5727.08</v>
      </c>
      <c r="Y7" s="24">
        <v>96.61</v>
      </c>
      <c r="Z7" s="24">
        <v>84.82</v>
      </c>
      <c r="AA7" s="24">
        <v>96.81</v>
      </c>
      <c r="AB7" s="24">
        <v>96.36</v>
      </c>
      <c r="AC7" s="24">
        <v>81.47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911.01</v>
      </c>
      <c r="BG7" s="24">
        <v>1018.69</v>
      </c>
      <c r="BH7" s="24">
        <v>1284.6199999999999</v>
      </c>
      <c r="BI7" s="24">
        <v>1381.66</v>
      </c>
      <c r="BJ7" s="24">
        <v>1563.02</v>
      </c>
      <c r="BK7" s="24">
        <v>978.87</v>
      </c>
      <c r="BL7" s="24">
        <v>917.44</v>
      </c>
      <c r="BM7" s="24">
        <v>856.88</v>
      </c>
      <c r="BN7" s="24">
        <v>799.49</v>
      </c>
      <c r="BO7" s="24">
        <v>863.92</v>
      </c>
      <c r="BP7" s="24">
        <v>652.82000000000005</v>
      </c>
      <c r="BQ7" s="24">
        <v>92.34</v>
      </c>
      <c r="BR7" s="24">
        <v>77.16</v>
      </c>
      <c r="BS7" s="24">
        <v>77.94</v>
      </c>
      <c r="BT7" s="24">
        <v>90.65</v>
      </c>
      <c r="BU7" s="24">
        <v>70.03</v>
      </c>
      <c r="BV7" s="24">
        <v>85.9</v>
      </c>
      <c r="BW7" s="24">
        <v>85.34</v>
      </c>
      <c r="BX7" s="24">
        <v>89.01</v>
      </c>
      <c r="BY7" s="24">
        <v>89.09</v>
      </c>
      <c r="BZ7" s="24">
        <v>87.28</v>
      </c>
      <c r="CA7" s="24">
        <v>97.61</v>
      </c>
      <c r="CB7" s="24">
        <v>121.89</v>
      </c>
      <c r="CC7" s="24">
        <v>144.72999999999999</v>
      </c>
      <c r="CD7" s="24">
        <v>121.16</v>
      </c>
      <c r="CE7" s="24">
        <v>104.64</v>
      </c>
      <c r="CF7" s="24">
        <v>114.08</v>
      </c>
      <c r="CG7" s="24">
        <v>148.41999999999999</v>
      </c>
      <c r="CH7" s="24">
        <v>149.27000000000001</v>
      </c>
      <c r="CI7" s="24">
        <v>147.08000000000001</v>
      </c>
      <c r="CJ7" s="24">
        <v>142.76</v>
      </c>
      <c r="CK7" s="24">
        <v>145.58000000000001</v>
      </c>
      <c r="CL7" s="24">
        <v>138.29</v>
      </c>
      <c r="CM7" s="24" t="s">
        <v>104</v>
      </c>
      <c r="CN7" s="24" t="s">
        <v>104</v>
      </c>
      <c r="CO7" s="24" t="s">
        <v>104</v>
      </c>
      <c r="CP7" s="24" t="s">
        <v>104</v>
      </c>
      <c r="CQ7" s="24" t="s">
        <v>104</v>
      </c>
      <c r="CR7" s="24">
        <v>55.46</v>
      </c>
      <c r="CS7" s="24">
        <v>55.73</v>
      </c>
      <c r="CT7" s="24">
        <v>58.12</v>
      </c>
      <c r="CU7" s="24">
        <v>58.14</v>
      </c>
      <c r="CV7" s="24">
        <v>58.55</v>
      </c>
      <c r="CW7" s="24">
        <v>59.1</v>
      </c>
      <c r="CX7" s="24">
        <v>99.36</v>
      </c>
      <c r="CY7" s="24">
        <v>99.39</v>
      </c>
      <c r="CZ7" s="24">
        <v>99.39</v>
      </c>
      <c r="DA7" s="24">
        <v>99.48</v>
      </c>
      <c r="DB7" s="24">
        <v>99.47</v>
      </c>
      <c r="DC7" s="24">
        <v>92.45</v>
      </c>
      <c r="DD7" s="24">
        <v>92.45</v>
      </c>
      <c r="DE7" s="24">
        <v>92.55</v>
      </c>
      <c r="DF7" s="24">
        <v>92.44</v>
      </c>
      <c r="DG7" s="24">
        <v>91.97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0.26</v>
      </c>
      <c r="EH7" s="24">
        <v>0.24</v>
      </c>
      <c r="EI7" s="24">
        <v>0.14000000000000001</v>
      </c>
      <c r="EJ7" s="24">
        <v>0.28999999999999998</v>
      </c>
      <c r="EK7" s="24">
        <v>0.13</v>
      </c>
      <c r="EL7" s="24">
        <v>0.19</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井上 清太郎</cp:lastModifiedBy>
  <cp:lastPrinted>2024-01-30T06:50:00Z</cp:lastPrinted>
  <dcterms:created xsi:type="dcterms:W3CDTF">2023-12-12T02:47:30Z</dcterms:created>
  <dcterms:modified xsi:type="dcterms:W3CDTF">2024-01-30T06:50:56Z</dcterms:modified>
  <cp:category/>
</cp:coreProperties>
</file>