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jh151\業務課\業務\旧水道業務課\!水道総務係\決算統計\経営比較分析\R05　R04経営比較分析\"/>
    </mc:Choice>
  </mc:AlternateContent>
  <xr:revisionPtr revIDLastSave="0" documentId="13_ncr:1_{862652F7-87DB-491F-868E-CCD0A2CE0691}" xr6:coauthVersionLast="47" xr6:coauthVersionMax="47" xr10:uidLastSave="{00000000-0000-0000-0000-000000000000}"/>
  <workbookProtection workbookAlgorithmName="SHA-512" workbookHashValue="mNVOP92II+himSh4fRhG7IZPt3lqCHbITH7hLp8O/lof5YJDxYzdBdDUChZyOUxIxc+ae/I0z3V3orJO4Ym+QQ==" workbookSaltValue="+ZkBP5cicT6/kjrLmvMTUw=="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BB10" i="4"/>
  <c r="AT10" i="4"/>
  <c r="W10" i="4"/>
  <c r="P10" i="4"/>
  <c r="B10" i="4"/>
  <c r="BB8" i="4"/>
  <c r="AT8" i="4"/>
  <c r="AD8" i="4"/>
  <c r="W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<sst xmlns="http://schemas.openxmlformats.org/spreadsheetml/2006/main" count="231" uniqueCount="116">
  <si>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</si>
  <si>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</si>
  <si>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</si>
  <si>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</si>
  <si>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</si>
  <si>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</si>
  <si>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</si>
  <si>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</si>
  <si>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</si>
  <si>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</si>
  <si>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</si>
  <si>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</si>
  <si>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</si>
  <si>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</si>
  <si>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</si>
  <si>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</si>
  <si>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</si>
  <si>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</si>
  <si>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</si>
  <si>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</si>
  <si>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</si>
  <si>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</si>
  <si>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</si>
  <si>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</si>
  <si>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</si>
  <si>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</si>
  <si>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</si>
  <si>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</si>
  <si>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</si>
  <si>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</si>
  <si>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</si>
  <si>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</si>
  <si>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</si>
  <si>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</si>
  <si>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</si>
  <si>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</si>
  <si>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</si>
  <si>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</si>
  <si>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</si>
  <si>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</si>
  <si>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</si>
  <si>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</si>
  <si>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</si>
  <si>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</si>
  <si>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</si>
  <si>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</si>
  <si>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</si>
  <si>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</si>
  <si>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</si>
  <si>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</si>
  <si>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</si>
  <si>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</si>
  <si>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</si>
  <si>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</si>
  <si>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</si>
  <si>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</si>
  <si>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</si>
  <si>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</si>
  <si>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</si>
  <si>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</si>
  <si>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</si>
  <si>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</si>
  <si>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</si>
  <si>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</si>
  <si>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</si>
  <si>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</si>
  <si>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</si>
  <si>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</si>
  <si>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</si>
  <si>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</si>
  <si>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</si>
  <si>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</si>
  <si>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</si>
  <si>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</si>
  <si>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</si>
  <si>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</si>
  <si>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</si>
  <si>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</si>
  <si>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</si>
  <si>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</si>
  <si>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</si>
  <si>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</si>
  <si>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</si>
  <si>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</si>
  <si>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</si>
  <si>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</si>
  <si>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</si>
  <si>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</si>
  <si>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</si>
  <si>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</si>
  <si>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</si>
  <si>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</si>
  <si>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</si>
  <si>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</si>
  <si>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</si>
  <si>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</si>
  <si>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</si>
  <si>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</si>
  <si>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</si>
  <si>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</si>
  <si>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</si>
  <si>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</si>
  <si>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</si>
  <si>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</si>
  <si>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</si>
  <si>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</si>
  <si>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</si>
  <si>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</si>
  <si>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</si>
  <si>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</si>
  <si>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</si>
  <si>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</si>
  <si>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</si>
  <si>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上回り、②累積欠損金は生じていないが、依然として一般会計からの繰入金への依存度が高いため、令和５年２月使用分より下水道使用料の引き上げを行い、また、更なる維持管理費用等の経費削減の取組みを継続している。③流動比率は、類似団体平均値を下回っており、その主な要因は、流動資産の現金が少なく、流動負債の企業債償還金が多いことによる。④企業債残高対事業規模比率は、前年度より増加しているものの、類似団体平均値を大幅に下回っている。これは、企業債残高が類似団体と比較すると少ないためである。
　⑤経費回収率は、前年度より改善されているものの、類似団体平均値から鑑みても使用料収入で汚水処理費に必要な経費が賄えていない状況が継続している。⑥汚水処理原価が類似団体と比較して低いのは、分流式下水道に要する経費（公費負担分）の算入によるところが大きい。
　⑦施設利用率対象の加茂浄化センター処理区域では、近年高齢化や人口減に伴う有収水量の減少傾向が続き、今後の利用率は低下傾向が続くと考えられる。⑧水洗化率は、下水道施設整備への取組みと宅地開発地域の人口増加等により、少しずつではあるが上昇傾向にある。</t>
    <phoneticPr fontId="4"/>
  </si>
  <si>
    <t>　①有形固定資産減価償却率は、経年により年々増加している。現在既に30年を超える施設も存続する中、施設等の長寿命化に向け、令和元年度よりストックマネジメント計画に基づき、事業費の平準化を図り、計画的かつ効率的な維持修繕・改築更新事業を進め、長寿命化を図っている。
　②管渠老朽化率は、0％と法定耐用年数を経過した管渠はなく、そのため更新は行っていないため、③管渠改善率は0％となっている。</t>
    <phoneticPr fontId="4"/>
  </si>
  <si>
    <t>　本市下水道事業については、施設整備状況や水洗化率等の現状を踏まえると、今後は、早期の整備完了の推進と施設の維持管理や老朽化対策・長寿命化等への取組み、健全な事業経営が課題となる。
　下水道事業の財政状況は、類似団体との比較においては直ちに悪いという状況ではないが、決して楽観できる状況ではない。安定した更なる収入確保のために、令和５年２月使用分より下水道使用料の引き上げを行ったが、人件費や物価の上昇もあり、一般会計からの繰入に依存している状況が続いている。
　今後は滞納対策・有収水量増加に向けた取組みを行っていくとともに、より一層の経費削減に努め、公営企業の独立採算制の基本原則に基づく経営を目標に引き続き取り組んでいく。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</si>
</sst>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F6-4352-8E1A-650D84CD17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82F6-4352-8E1A-650D84CD17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39.130000000000003</c:v>
                </c:pt>
                <c:pt idx="1">
                  <c:v>38.409999999999997</c:v>
                </c:pt>
                <c:pt idx="2">
                  <c:v>39.89</c:v>
                </c:pt>
                <c:pt idx="3">
                  <c:v>39.89</c:v>
                </c:pt>
                <c:pt idx="4">
                  <c:v>37.93</c:v>
                </c:pt>
              </c:numCache>
            </c:numRef>
          </c:val>
          <c:extLst>
            <c:ext xmlns:c16="http://schemas.microsoft.com/office/drawing/2014/chart" uri="{C3380CC4-5D6E-409C-BE32-E72D297353CC}">
              <c16:uniqueId val="{00000000-C18E-466B-BDDC-38C1184896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C18E-466B-BDDC-38C1184896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94.13</c:v>
                </c:pt>
                <c:pt idx="1">
                  <c:v>94.24</c:v>
                </c:pt>
                <c:pt idx="2">
                  <c:v>94.38</c:v>
                </c:pt>
                <c:pt idx="3">
                  <c:v>94.51</c:v>
                </c:pt>
                <c:pt idx="4">
                  <c:v>94.56</c:v>
                </c:pt>
              </c:numCache>
            </c:numRef>
          </c:val>
          <c:extLst>
            <c:ext xmlns:c16="http://schemas.microsoft.com/office/drawing/2014/chart" uri="{C3380CC4-5D6E-409C-BE32-E72D297353CC}">
              <c16:uniqueId val="{00000000-C2C0-4715-A145-E48F5587AB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C2C0-4715-A145-E48F5587AB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98.67</c:v>
                </c:pt>
                <c:pt idx="1">
                  <c:v>101.25</c:v>
                </c:pt>
                <c:pt idx="2">
                  <c:v>100.02</c:v>
                </c:pt>
                <c:pt idx="3">
                  <c:v>100.02</c:v>
                </c:pt>
                <c:pt idx="4">
                  <c:v>100.03</c:v>
                </c:pt>
              </c:numCache>
            </c:numRef>
          </c:val>
          <c:extLst>
            <c:ext xmlns:c16="http://schemas.microsoft.com/office/drawing/2014/chart" uri="{C3380CC4-5D6E-409C-BE32-E72D297353CC}">
              <c16:uniqueId val="{00000000-ED65-4D3F-B61D-CB0EB78CB7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ED65-4D3F-B61D-CB0EB78CB7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5.88</c:v>
                </c:pt>
                <c:pt idx="1">
                  <c:v>8.76</c:v>
                </c:pt>
                <c:pt idx="2">
                  <c:v>11.6</c:v>
                </c:pt>
                <c:pt idx="3">
                  <c:v>14.37</c:v>
                </c:pt>
                <c:pt idx="4">
                  <c:v>17.100000000000001</c:v>
                </c:pt>
              </c:numCache>
            </c:numRef>
          </c:val>
          <c:extLst>
            <c:ext xmlns:c16="http://schemas.microsoft.com/office/drawing/2014/chart" uri="{C3380CC4-5D6E-409C-BE32-E72D297353CC}">
              <c16:uniqueId val="{00000000-11DF-4F72-9D70-B46D256660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11DF-4F72-9D70-B46D256660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A2-4014-92D9-74651BAEED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55A2-4014-92D9-74651BAEED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3.53</c:v>
                </c:pt>
                <c:pt idx="1">
                  <c:v>0</c:v>
                </c:pt>
                <c:pt idx="2">
                  <c:v>0</c:v>
                </c:pt>
                <c:pt idx="3">
                  <c:v>0</c:v>
                </c:pt>
                <c:pt idx="4">
                  <c:v>0</c:v>
                </c:pt>
              </c:numCache>
            </c:numRef>
          </c:val>
          <c:extLst>
            <c:ext xmlns:c16="http://schemas.microsoft.com/office/drawing/2014/chart" uri="{C3380CC4-5D6E-409C-BE32-E72D297353CC}">
              <c16:uniqueId val="{00000000-9A85-43EA-A0D0-7EC9F5FD56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9A85-43EA-A0D0-7EC9F5FD56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31.59</c:v>
                </c:pt>
                <c:pt idx="1">
                  <c:v>39.520000000000003</c:v>
                </c:pt>
                <c:pt idx="2">
                  <c:v>50.17</c:v>
                </c:pt>
                <c:pt idx="3">
                  <c:v>55.41</c:v>
                </c:pt>
                <c:pt idx="4">
                  <c:v>55.04</c:v>
                </c:pt>
              </c:numCache>
            </c:numRef>
          </c:val>
          <c:extLst>
            <c:ext xmlns:c16="http://schemas.microsoft.com/office/drawing/2014/chart" uri="{C3380CC4-5D6E-409C-BE32-E72D297353CC}">
              <c16:uniqueId val="{00000000-BD78-478A-90B9-6AE041836A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BD78-478A-90B9-6AE041836A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378.05</c:v>
                </c:pt>
                <c:pt idx="1">
                  <c:v>431.79</c:v>
                </c:pt>
                <c:pt idx="2">
                  <c:v>397.31</c:v>
                </c:pt>
                <c:pt idx="3">
                  <c:v>491.87</c:v>
                </c:pt>
                <c:pt idx="4">
                  <c:v>508.82</c:v>
                </c:pt>
              </c:numCache>
            </c:numRef>
          </c:val>
          <c:extLst>
            <c:ext xmlns:c16="http://schemas.microsoft.com/office/drawing/2014/chart" uri="{C3380CC4-5D6E-409C-BE32-E72D297353CC}">
              <c16:uniqueId val="{00000000-C2F9-48E3-BFCB-613D3419F1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C2F9-48E3-BFCB-613D3419F1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83.47</c:v>
                </c:pt>
                <c:pt idx="1">
                  <c:v>83.23</c:v>
                </c:pt>
                <c:pt idx="2">
                  <c:v>83.38</c:v>
                </c:pt>
                <c:pt idx="3">
                  <c:v>83.33</c:v>
                </c:pt>
                <c:pt idx="4">
                  <c:v>85.36</c:v>
                </c:pt>
              </c:numCache>
            </c:numRef>
          </c:val>
          <c:extLst>
            <c:ext xmlns:c16="http://schemas.microsoft.com/office/drawing/2014/chart" uri="{C3380CC4-5D6E-409C-BE32-E72D297353CC}">
              <c16:uniqueId val="{00000000-1BD5-4015-9447-7949271CE1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1BD5-4015-9447-7949271CE1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150.38999999999999</c:v>
                </c:pt>
                <c:pt idx="2">
                  <c:v>150</c:v>
                </c:pt>
                <c:pt idx="3">
                  <c:v>150</c:v>
                </c:pt>
                <c:pt idx="4">
                  <c:v>150</c:v>
                </c:pt>
              </c:numCache>
            </c:numRef>
          </c:val>
          <c:extLst>
            <c:ext xmlns:c16="http://schemas.microsoft.com/office/drawing/2014/chart" uri="{C3380CC4-5D6E-409C-BE32-E72D297353CC}">
              <c16:uniqueId val="{00000000-86FE-441E-8AD2-90D3DCDF3C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86FE-441E-8AD2-90D3DCDF3C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36"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木津川市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80109</v>
      </c>
      <c r="AM8" s="37"/>
      <c r="AN8" s="37"/>
      <c r="AO8" s="37"/>
      <c r="AP8" s="37"/>
      <c r="AQ8" s="37"/>
      <c r="AR8" s="37"/>
      <c r="AS8" s="37"/>
      <c r="AT8" s="38">
        <f>データ!T6</f>
        <v>85.13</v>
      </c>
      <c r="AU8" s="38"/>
      <c r="AV8" s="38"/>
      <c r="AW8" s="38"/>
      <c r="AX8" s="38"/>
      <c r="AY8" s="38"/>
      <c r="AZ8" s="38"/>
      <c r="BA8" s="38"/>
      <c r="BB8" s="38">
        <f>データ!U6</f>
        <v>941.02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78.64</v>
      </c>
      <c r="J10" s="38"/>
      <c r="K10" s="38"/>
      <c r="L10" s="38"/>
      <c r="M10" s="38"/>
      <c r="N10" s="38"/>
      <c r="O10" s="38"/>
      <c r="P10" s="38">
        <f>データ!P6</f>
        <v>93.88</v>
      </c>
      <c r="Q10" s="38"/>
      <c r="R10" s="38"/>
      <c r="S10" s="38"/>
      <c r="T10" s="38"/>
      <c r="U10" s="38"/>
      <c r="V10" s="38"/>
      <c r="W10" s="38">
        <f>データ!Q6</f>
        <v>99.73</v>
      </c>
      <c r="X10" s="38"/>
      <c r="Y10" s="38"/>
      <c r="Z10" s="38"/>
      <c r="AA10" s="38"/>
      <c r="AB10" s="38"/>
      <c r="AC10" s="38"/>
      <c r="AD10" s="37">
        <f>データ!R6</f>
        <v>3025</v>
      </c>
      <c r="AE10" s="37"/>
      <c r="AF10" s="37"/>
      <c r="AG10" s="37"/>
      <c r="AH10" s="37"/>
      <c r="AI10" s="37"/>
      <c r="AJ10" s="37"/>
      <c r="AK10" s="2"/>
      <c r="AL10" s="37">
        <f>データ!V6</f>
        <v>75125</v>
      </c>
      <c r="AM10" s="37"/>
      <c r="AN10" s="37"/>
      <c r="AO10" s="37"/>
      <c r="AP10" s="37"/>
      <c r="AQ10" s="37"/>
      <c r="AR10" s="37"/>
      <c r="AS10" s="37"/>
      <c r="AT10" s="38">
        <f>データ!W6</f>
        <v>15.51</v>
      </c>
      <c r="AU10" s="38"/>
      <c r="AV10" s="38"/>
      <c r="AW10" s="38"/>
      <c r="AX10" s="38"/>
      <c r="AY10" s="38"/>
      <c r="AZ10" s="38"/>
      <c r="BA10" s="38"/>
      <c r="BB10" s="38">
        <f>データ!X6</f>
        <v>4843.6499999999996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wE9TSw6+jvZFcWoJOawLAXU3QtmLydOtQsc19ESFGiSyqunYGu0K7cfxWSK8yBiKdLmKkXq5CanSzNnoVGahg==" saltValue="TzJ9W1n3GCM9CzDy/W9b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262145</v>
      </c>
      <c r="D6" s="19">
        <f t="shared" si="3"/>
        <v>46</v>
      </c>
      <c r="E6" s="19">
        <f t="shared" si="3"/>
        <v>17</v>
      </c>
      <c r="F6" s="19">
        <f t="shared" si="3"/>
        <v>1</v>
      </c>
      <c r="G6" s="19">
        <f t="shared" si="3"/>
        <v>0</v>
      </c>
      <c r="H6" s="19" t="str">
        <f t="shared" si="3"/>
        <v>京都府　木津川市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78.64</v>
      </c>
      <c r="P6" s="20">
        <f t="shared" si="3"/>
        <v>93.88</v>
      </c>
      <c r="Q6" s="20">
        <f t="shared" si="3"/>
        <v>99.73</v>
      </c>
      <c r="R6" s="20">
        <f t="shared" si="3"/>
        <v>3025</v>
      </c>
      <c r="S6" s="20">
        <f t="shared" si="3"/>
        <v>80109</v>
      </c>
      <c r="T6" s="20">
        <f t="shared" si="3"/>
        <v>85.13</v>
      </c>
      <c r="U6" s="20">
        <f t="shared" si="3"/>
        <v>941.02</v>
      </c>
      <c r="V6" s="20">
        <f t="shared" si="3"/>
        <v>75125</v>
      </c>
      <c r="W6" s="20">
        <f t="shared" si="3"/>
        <v>15.51</v>
      </c>
      <c r="X6" s="20">
        <f t="shared" si="3"/>
        <v>4843.6499999999996</v>
      </c>
      <c r="Y6" s="21">
        <f>IF(Y7="",NA(),Y7)</f>
        <v>98.67</v>
      </c>
      <c r="Z6" s="21">
        <f t="shared" ref="Z6:AH6" si="4">IF(Z7="",NA(),Z7)</f>
        <v>101.25</v>
      </c>
      <c r="AA6" s="21">
        <f t="shared" si="4"/>
        <v>100.02</v>
      </c>
      <c r="AB6" s="21">
        <f t="shared" si="4"/>
        <v>100.02</v>
      </c>
      <c r="AC6" s="21">
        <f t="shared" si="4"/>
        <v>100.03</v>
      </c>
      <c r="AD6" s="21">
        <f t="shared" si="4"/>
        <v>106.9</v>
      </c>
      <c r="AE6" s="21">
        <f t="shared" si="4"/>
        <v>106.99</v>
      </c>
      <c r="AF6" s="21">
        <f t="shared" si="4"/>
        <v>107.85</v>
      </c>
      <c r="AG6" s="21">
        <f t="shared" si="4"/>
        <v>108.04</v>
      </c>
      <c r="AH6" s="21">
        <f t="shared" si="4"/>
        <v>107.49</v>
      </c>
      <c r="AI6" s="20" t="str">
        <f>IF(AI7="","",IF(AI7="-","【-】","【"&amp;SUBSTITUTE(TEXT(AI7,"#,##0.00"),"-","△")&amp;"】"))</f>
        <v>【106.11】</v>
      </c>
      <c r="AJ6" s="21">
        <f>IF(AJ7="",NA(),AJ7)</f>
        <v>3.53</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31.59</v>
      </c>
      <c r="AV6" s="21">
        <f t="shared" ref="AV6:BD6" si="6">IF(AV7="",NA(),AV7)</f>
        <v>39.520000000000003</v>
      </c>
      <c r="AW6" s="21">
        <f t="shared" si="6"/>
        <v>50.17</v>
      </c>
      <c r="AX6" s="21">
        <f t="shared" si="6"/>
        <v>55.41</v>
      </c>
      <c r="AY6" s="21">
        <f t="shared" si="6"/>
        <v>55.04</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378.05</v>
      </c>
      <c r="BG6" s="21">
        <f t="shared" ref="BG6:BO6" si="7">IF(BG7="",NA(),BG7)</f>
        <v>431.79</v>
      </c>
      <c r="BH6" s="21">
        <f t="shared" si="7"/>
        <v>397.31</v>
      </c>
      <c r="BI6" s="21">
        <f t="shared" si="7"/>
        <v>491.87</v>
      </c>
      <c r="BJ6" s="21">
        <f t="shared" si="7"/>
        <v>508.82</v>
      </c>
      <c r="BK6" s="21">
        <f t="shared" si="7"/>
        <v>820.36</v>
      </c>
      <c r="BL6" s="21">
        <f t="shared" si="7"/>
        <v>847.44</v>
      </c>
      <c r="BM6" s="21">
        <f t="shared" si="7"/>
        <v>857.88</v>
      </c>
      <c r="BN6" s="21">
        <f t="shared" si="7"/>
        <v>825.1</v>
      </c>
      <c r="BO6" s="21">
        <f t="shared" si="7"/>
        <v>789.87</v>
      </c>
      <c r="BP6" s="20" t="str">
        <f>IF(BP7="","",IF(BP7="-","【-】","【"&amp;SUBSTITUTE(TEXT(BP7,"#,##0.00"),"-","△")&amp;"】"))</f>
        <v>【652.82】</v>
      </c>
      <c r="BQ6" s="21">
        <f>IF(BQ7="",NA(),BQ7)</f>
        <v>83.47</v>
      </c>
      <c r="BR6" s="21">
        <f t="shared" ref="BR6:BZ6" si="8">IF(BR7="",NA(),BR7)</f>
        <v>83.23</v>
      </c>
      <c r="BS6" s="21">
        <f t="shared" si="8"/>
        <v>83.38</v>
      </c>
      <c r="BT6" s="21">
        <f t="shared" si="8"/>
        <v>83.33</v>
      </c>
      <c r="BU6" s="21">
        <f t="shared" si="8"/>
        <v>85.36</v>
      </c>
      <c r="BV6" s="21">
        <f t="shared" si="8"/>
        <v>95.4</v>
      </c>
      <c r="BW6" s="21">
        <f t="shared" si="8"/>
        <v>94.69</v>
      </c>
      <c r="BX6" s="21">
        <f t="shared" si="8"/>
        <v>94.97</v>
      </c>
      <c r="BY6" s="21">
        <f t="shared" si="8"/>
        <v>97.07</v>
      </c>
      <c r="BZ6" s="21">
        <f t="shared" si="8"/>
        <v>98.06</v>
      </c>
      <c r="CA6" s="20" t="str">
        <f>IF(CA7="","",IF(CA7="-","【-】","【"&amp;SUBSTITUTE(TEXT(CA7,"#,##0.00"),"-","△")&amp;"】"))</f>
        <v>【97.61】</v>
      </c>
      <c r="CB6" s="21">
        <f>IF(CB7="",NA(),CB7)</f>
        <v>150</v>
      </c>
      <c r="CC6" s="21">
        <f t="shared" ref="CC6:CK6" si="9">IF(CC7="",NA(),CC7)</f>
        <v>150.38999999999999</v>
      </c>
      <c r="CD6" s="21">
        <f t="shared" si="9"/>
        <v>150</v>
      </c>
      <c r="CE6" s="21">
        <f t="shared" si="9"/>
        <v>150</v>
      </c>
      <c r="CF6" s="21">
        <f t="shared" si="9"/>
        <v>150</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39.130000000000003</v>
      </c>
      <c r="CN6" s="21">
        <f t="shared" ref="CN6:CV6" si="10">IF(CN7="",NA(),CN7)</f>
        <v>38.409999999999997</v>
      </c>
      <c r="CO6" s="21">
        <f t="shared" si="10"/>
        <v>39.89</v>
      </c>
      <c r="CP6" s="21">
        <f t="shared" si="10"/>
        <v>39.89</v>
      </c>
      <c r="CQ6" s="21">
        <f t="shared" si="10"/>
        <v>37.93</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94.13</v>
      </c>
      <c r="CY6" s="21">
        <f t="shared" ref="CY6:DG6" si="11">IF(CY7="",NA(),CY7)</f>
        <v>94.24</v>
      </c>
      <c r="CZ6" s="21">
        <f t="shared" si="11"/>
        <v>94.38</v>
      </c>
      <c r="DA6" s="21">
        <f t="shared" si="11"/>
        <v>94.51</v>
      </c>
      <c r="DB6" s="21">
        <f t="shared" si="11"/>
        <v>94.56</v>
      </c>
      <c r="DC6" s="21">
        <f t="shared" si="11"/>
        <v>92.55</v>
      </c>
      <c r="DD6" s="21">
        <f t="shared" si="11"/>
        <v>92.62</v>
      </c>
      <c r="DE6" s="21">
        <f t="shared" si="11"/>
        <v>92.72</v>
      </c>
      <c r="DF6" s="21">
        <f t="shared" si="11"/>
        <v>92.88</v>
      </c>
      <c r="DG6" s="21">
        <f t="shared" si="11"/>
        <v>92.9</v>
      </c>
      <c r="DH6" s="20" t="str">
        <f>IF(DH7="","",IF(DH7="-","【-】","【"&amp;SUBSTITUTE(TEXT(DH7,"#,##0.00"),"-","△")&amp;"】"))</f>
        <v>【95.82】</v>
      </c>
      <c r="DI6" s="21">
        <f>IF(DI7="",NA(),DI7)</f>
        <v>5.88</v>
      </c>
      <c r="DJ6" s="21">
        <f t="shared" ref="DJ6:DR6" si="12">IF(DJ7="",NA(),DJ7)</f>
        <v>8.76</v>
      </c>
      <c r="DK6" s="21">
        <f t="shared" si="12"/>
        <v>11.6</v>
      </c>
      <c r="DL6" s="21">
        <f t="shared" si="12"/>
        <v>14.37</v>
      </c>
      <c r="DM6" s="21">
        <f t="shared" si="12"/>
        <v>17.100000000000001</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2">
      <c r="A7" s="14"/>
      <c r="B7" s="23">
        <v>2022</v>
      </c>
      <c r="C7" s="23">
        <v>262145</v>
      </c>
      <c r="D7" s="23">
        <v>46</v>
      </c>
      <c r="E7" s="23">
        <v>17</v>
      </c>
      <c r="F7" s="23">
        <v>1</v>
      </c>
      <c r="G7" s="23">
        <v>0</v>
      </c>
      <c r="H7" s="23" t="s">
        <v>96</v>
      </c>
      <c r="I7" s="23" t="s">
        <v>97</v>
      </c>
      <c r="J7" s="23" t="s">
        <v>98</v>
      </c>
      <c r="K7" s="23" t="s">
        <v>99</v>
      </c>
      <c r="L7" s="23" t="s">
        <v>100</v>
      </c>
      <c r="M7" s="23" t="s">
        <v>101</v>
      </c>
      <c r="N7" s="24" t="s">
        <v>102</v>
      </c>
      <c r="O7" s="24">
        <v>78.64</v>
      </c>
      <c r="P7" s="24">
        <v>93.88</v>
      </c>
      <c r="Q7" s="24">
        <v>99.73</v>
      </c>
      <c r="R7" s="24">
        <v>3025</v>
      </c>
      <c r="S7" s="24">
        <v>80109</v>
      </c>
      <c r="T7" s="24">
        <v>85.13</v>
      </c>
      <c r="U7" s="24">
        <v>941.02</v>
      </c>
      <c r="V7" s="24">
        <v>75125</v>
      </c>
      <c r="W7" s="24">
        <v>15.51</v>
      </c>
      <c r="X7" s="24">
        <v>4843.6499999999996</v>
      </c>
      <c r="Y7" s="24">
        <v>98.67</v>
      </c>
      <c r="Z7" s="24">
        <v>101.25</v>
      </c>
      <c r="AA7" s="24">
        <v>100.02</v>
      </c>
      <c r="AB7" s="24">
        <v>100.02</v>
      </c>
      <c r="AC7" s="24">
        <v>100.03</v>
      </c>
      <c r="AD7" s="24">
        <v>106.9</v>
      </c>
      <c r="AE7" s="24">
        <v>106.99</v>
      </c>
      <c r="AF7" s="24">
        <v>107.85</v>
      </c>
      <c r="AG7" s="24">
        <v>108.04</v>
      </c>
      <c r="AH7" s="24">
        <v>107.49</v>
      </c>
      <c r="AI7" s="24">
        <v>106.11</v>
      </c>
      <c r="AJ7" s="24">
        <v>3.53</v>
      </c>
      <c r="AK7" s="24">
        <v>0</v>
      </c>
      <c r="AL7" s="24">
        <v>0</v>
      </c>
      <c r="AM7" s="24">
        <v>0</v>
      </c>
      <c r="AN7" s="24">
        <v>0</v>
      </c>
      <c r="AO7" s="24">
        <v>9.06</v>
      </c>
      <c r="AP7" s="24">
        <v>7.42</v>
      </c>
      <c r="AQ7" s="24">
        <v>4.72</v>
      </c>
      <c r="AR7" s="24">
        <v>4.49</v>
      </c>
      <c r="AS7" s="24">
        <v>5.41</v>
      </c>
      <c r="AT7" s="24">
        <v>3.15</v>
      </c>
      <c r="AU7" s="24">
        <v>31.59</v>
      </c>
      <c r="AV7" s="24">
        <v>39.520000000000003</v>
      </c>
      <c r="AW7" s="24">
        <v>50.17</v>
      </c>
      <c r="AX7" s="24">
        <v>55.41</v>
      </c>
      <c r="AY7" s="24">
        <v>55.04</v>
      </c>
      <c r="AZ7" s="24">
        <v>76.31</v>
      </c>
      <c r="BA7" s="24">
        <v>68.180000000000007</v>
      </c>
      <c r="BB7" s="24">
        <v>67.930000000000007</v>
      </c>
      <c r="BC7" s="24">
        <v>68.53</v>
      </c>
      <c r="BD7" s="24">
        <v>69.180000000000007</v>
      </c>
      <c r="BE7" s="24">
        <v>73.44</v>
      </c>
      <c r="BF7" s="24">
        <v>378.05</v>
      </c>
      <c r="BG7" s="24">
        <v>431.79</v>
      </c>
      <c r="BH7" s="24">
        <v>397.31</v>
      </c>
      <c r="BI7" s="24">
        <v>491.87</v>
      </c>
      <c r="BJ7" s="24">
        <v>508.82</v>
      </c>
      <c r="BK7" s="24">
        <v>820.36</v>
      </c>
      <c r="BL7" s="24">
        <v>847.44</v>
      </c>
      <c r="BM7" s="24">
        <v>857.88</v>
      </c>
      <c r="BN7" s="24">
        <v>825.1</v>
      </c>
      <c r="BO7" s="24">
        <v>789.87</v>
      </c>
      <c r="BP7" s="24">
        <v>652.82000000000005</v>
      </c>
      <c r="BQ7" s="24">
        <v>83.47</v>
      </c>
      <c r="BR7" s="24">
        <v>83.23</v>
      </c>
      <c r="BS7" s="24">
        <v>83.38</v>
      </c>
      <c r="BT7" s="24">
        <v>83.33</v>
      </c>
      <c r="BU7" s="24">
        <v>85.36</v>
      </c>
      <c r="BV7" s="24">
        <v>95.4</v>
      </c>
      <c r="BW7" s="24">
        <v>94.69</v>
      </c>
      <c r="BX7" s="24">
        <v>94.97</v>
      </c>
      <c r="BY7" s="24">
        <v>97.07</v>
      </c>
      <c r="BZ7" s="24">
        <v>98.06</v>
      </c>
      <c r="CA7" s="24">
        <v>97.61</v>
      </c>
      <c r="CB7" s="24">
        <v>150</v>
      </c>
      <c r="CC7" s="24">
        <v>150.38999999999999</v>
      </c>
      <c r="CD7" s="24">
        <v>150</v>
      </c>
      <c r="CE7" s="24">
        <v>150</v>
      </c>
      <c r="CF7" s="24">
        <v>150</v>
      </c>
      <c r="CG7" s="24">
        <v>163.19999999999999</v>
      </c>
      <c r="CH7" s="24">
        <v>159.78</v>
      </c>
      <c r="CI7" s="24">
        <v>159.49</v>
      </c>
      <c r="CJ7" s="24">
        <v>157.81</v>
      </c>
      <c r="CK7" s="24">
        <v>157.37</v>
      </c>
      <c r="CL7" s="24">
        <v>138.29</v>
      </c>
      <c r="CM7" s="24">
        <v>39.130000000000003</v>
      </c>
      <c r="CN7" s="24">
        <v>38.409999999999997</v>
      </c>
      <c r="CO7" s="24">
        <v>39.89</v>
      </c>
      <c r="CP7" s="24">
        <v>39.89</v>
      </c>
      <c r="CQ7" s="24">
        <v>37.93</v>
      </c>
      <c r="CR7" s="24">
        <v>65.040000000000006</v>
      </c>
      <c r="CS7" s="24">
        <v>68.31</v>
      </c>
      <c r="CT7" s="24">
        <v>65.28</v>
      </c>
      <c r="CU7" s="24">
        <v>64.92</v>
      </c>
      <c r="CV7" s="24">
        <v>64.14</v>
      </c>
      <c r="CW7" s="24">
        <v>59.1</v>
      </c>
      <c r="CX7" s="24">
        <v>94.13</v>
      </c>
      <c r="CY7" s="24">
        <v>94.24</v>
      </c>
      <c r="CZ7" s="24">
        <v>94.38</v>
      </c>
      <c r="DA7" s="24">
        <v>94.51</v>
      </c>
      <c r="DB7" s="24">
        <v>94.56</v>
      </c>
      <c r="DC7" s="24">
        <v>92.55</v>
      </c>
      <c r="DD7" s="24">
        <v>92.62</v>
      </c>
      <c r="DE7" s="24">
        <v>92.72</v>
      </c>
      <c r="DF7" s="24">
        <v>92.88</v>
      </c>
      <c r="DG7" s="24">
        <v>92.9</v>
      </c>
      <c r="DH7" s="24">
        <v>95.82</v>
      </c>
      <c r="DI7" s="24">
        <v>5.88</v>
      </c>
      <c r="DJ7" s="24">
        <v>8.76</v>
      </c>
      <c r="DK7" s="24">
        <v>11.6</v>
      </c>
      <c r="DL7" s="24">
        <v>14.37</v>
      </c>
      <c r="DM7" s="24">
        <v>17.100000000000001</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2024-02-08T04:37:34Z</cp:lastPrinted>
  <dcterms:created xsi:type="dcterms:W3CDTF">2023-12-12T00:48:39Z</dcterms:created>
  <dcterms:modified xsi:type="dcterms:W3CDTF">2024-02-08T04:44:02Z</dcterms:modified>
  <cp:category/>
</cp:coreProperties>
</file>