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５年度\240116　公営企業に係る経営比較分析表（令和４年度決算）の分析等について\04 提出（市町村→府）\14 南丹市○\"/>
    </mc:Choice>
  </mc:AlternateContent>
  <xr:revisionPtr revIDLastSave="0" documentId="13_ncr:1_{08E505C0-5C2E-4510-85D2-8DEB6B7FC02F}" xr6:coauthVersionLast="36" xr6:coauthVersionMax="36" xr10:uidLastSave="{00000000-0000-0000-0000-000000000000}"/>
  <workbookProtection workbookAlgorithmName="SHA-512" workbookHashValue="+eB8xUe1sMXgf1KMjfuH1BZGA+/f+4roZcgJto3WWWejpKCUGKIkFvW7bFViVDFj1+Iihw8taWH+VnDfX1UupQ==" workbookSaltValue="Rtr56rdsFPNZhY00znLLlA==" workbookSpinCount="100000" lockStructure="1"/>
  <bookViews>
    <workbookView xWindow="0" yWindow="0" windowWidth="15360" windowHeight="76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<sst xmlns="http://schemas.openxmlformats.org/spreadsheetml/2006/main" count="275" uniqueCount="115">
  <si>
    <t>人口（人）</t>
    <rPh sb="0" eb="2">
      <t>ジンコウ</t>
    </rPh>
    <rPh sb="3" eb="4">
      <t>ヒト</t>
    </rPh>
    <phoneticPr fontId="1"/>
  </si>
  <si>
    <t>経営比較分析表（令和4年度決算）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</si>
  <si>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</si>
  <si>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</si>
  <si>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</si>
  <si>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</si>
  <si>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</si>
  <si>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全体総括</t>
    <rPh sb="0" eb="2">
      <t>ゼンタイ</t>
    </rPh>
    <rPh sb="2" eb="4">
      <t>ソウカツ</t>
    </rPh>
    <phoneticPr fontId="1"/>
  </si>
  <si>
    <t>1⑤</t>
  </si>
  <si>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</si>
  <si>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</si>
  <si>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</si>
  <si>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</si>
  <si>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</si>
  <si>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</si>
  <si>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令和4年度全国平均</t>
    <rPh sb="0" eb="2">
      <t>レイワ</t>
    </rPh>
    <rPh sb="3" eb="5">
      <t>ネンド</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</si>
  <si>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</si>
  <si>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</si>
  <si>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</si>
  <si>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</si>
  <si>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</si>
  <si>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</si>
  <si>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</si>
  <si>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</si>
  <si>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</si>
  <si>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</si>
  <si>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</si>
  <si>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</si>
  <si>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</si>
  <si>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</si>
  <si>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</si>
  <si>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</si>
  <si>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</si>
  <si>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</si>
  <si>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</si>
  <si>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</si>
  <si>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</si>
  <si>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</si>
  <si>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</si>
  <si>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</si>
  <si>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</si>
  <si>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</si>
  <si>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</si>
  <si>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</si>
  <si>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</si>
  <si>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</si>
  <si>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</si>
  <si>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</si>
  <si>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</si>
  <si>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</si>
  <si>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</si>
  <si>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</si>
  <si>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</si>
  <si>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</si>
  <si>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</si>
  <si>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</si>
  <si>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</si>
  <si>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</si>
  <si>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</si>
  <si>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</si>
  <si>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</si>
  <si>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</si>
  <si>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</si>
  <si>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</si>
  <si>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</si>
  <si>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</si>
  <si>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</si>
  <si>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</si>
  <si>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</si>
  <si>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</si>
  <si>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</si>
  <si>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</si>
  <si>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</si>
  <si>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</si>
  <si>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</si>
  <si>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</si>
  <si>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</si>
  <si>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</si>
  <si>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</si>
  <si>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</si>
  <si>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</si>
  <si>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</si>
  <si>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</si>
  <si>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</si>
  <si>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</si>
  <si>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</si>
  <si>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</si>
  <si>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</si>
  <si>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</si>
  <si>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</si>
  <si>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</si>
  <si>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</si>
  <si>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</si>
  <si>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</si>
  <si>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</si>
  <si>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京都府　南丹市</t>
  </si>
  <si>
    <t>法適用</t>
  </si>
  <si>
    <t>下水道事業</t>
  </si>
  <si>
    <t>農業集落排水</t>
  </si>
  <si>
    <t>F2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</si>
  <si>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</si>
  <si>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</si>
  <si>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</si>
  <si>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</si>
  <si>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</si>
  <si>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</si>
  <si>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</si>
  <si>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</si>
  <si>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</si>
  <si>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</si>
  <si>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</si>
  <si>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</si>
  <si>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①有形固定資産減価償却率
　公営企業会計移行後3年度目であるため、有形固定資産減価償却率は低い状況となっているが、供用開始の平成7年から27年が経過しており、実際には老朽化が進んでいる。機械装置などは耐用年数を超えているものもあるため、長寿命化や更新の検討を行う必要がある。
②管渠老朽化率、③管渠改善率
　法定耐用年数を超過したものがないため、管渠老朽化率は0％となっており、老朽管渠の更新や改良も実施していないことから、管渠改善率も0％となっている。</t>
  </si>
  <si>
    <t>　汚水処理原価に対してそれに見合う適正な使用料収入が確保できていないため、基準外繰入を行っているにもかかわらず経常収支が赤字であり、今後も累積欠損金の増加が見込まれる。また、建設改良費等の財源に充てるための企業債の次年度償還額が多額であることから、流動比率が低いため、資金繰りには十分に留意して経営を行う必要がある。
　本市は人口に対して処理区域が広く地形上の起伏も多いため、必然的に経費が嵩むことから厳しい財政運営を強いられており、今後、使用料収入が大幅に増加する見込みもないため、使用料改定を視野に入れる時期が到来している。また、処理場及び管渠施設が更新の時期に差し掛かりつつあり、計画的な事業運営が求められる。
　これらの課題を踏まえて、将来にわたって安定的に事業を継続していくために今後の経営方針や事業計画の見直しを行い、状況の変化に対応した持続可能な経営に取り組んでいく。</t>
  </si>
  <si>
    <t>①経常収支比率、②累積欠損金比率、⑤経費回収率
　基準外繰入を行っているにもかかわらず経常収支比率が100%を下回り、累積欠損金比率が前年度より増加している。また経費回収率が低いことからも、使用料で回収すべき経費を使用料以外の収入で賄っていることが明確であり、今後は使用料収入等の減少や、施設の老朽化等に伴う経費の増加により経営の悪化が見込まれるため、汚水処理費の削減努力を行ったうえで、適正な料金水準についても検討する必要がある。
③流動比率
　建設改良費等の財源に充てるための企業債の次年度償還額が多額であることから、100％を下回る水準となっている。毎年度、比率が減少しているため持続可能な経営のため資金確保に努める必要がある。
④企業債残高対事業規模比率
　類似団体平均を大幅に下回ってはいるものの、今後の投資規模や料金水準等について検討する必要がある。
⑥汚水処理原価
　前年度から10.59円増加しており、汚水処理経費の増加傾向により今後も上昇が見込まれるため、経費の削減等に務める必要がある。
⑦施設利用率
　施設利用率は類似団体平均を下回っており、水洗化率が90％を超えているにもかかわらず低い状況である。人口増加を前提とした事業計画に基づいて施設が整備されているものの、人口減少や各家庭の機器が節水型となってきていることなどが施設利用率が低い要因となっている。
⑧水洗化率
　類似団体平均を上回っているものの、未接続世帯も一定残っているため、今後も未接続者への下水道加入促進を行い、適正な使用料収入の確保に努める必要がある。</t>
    <rPh sb="72" eb="74">
      <t>ゾウカ</t>
    </rPh>
    <rPh sb="197" eb="201">
      <t>リョウキ</t>
    </rPh>
    <rPh sb="278" eb="281">
      <t>マイネンド</t>
    </rPh>
    <rPh sb="282" eb="284">
      <t>ヒリツ</t>
    </rPh>
    <rPh sb="285" eb="293">
      <t>ゲンショウシテイ</t>
    </rPh>
    <rPh sb="293" eb="297">
      <t>ジゾクカノウ</t>
    </rPh>
    <rPh sb="298" eb="303">
      <t>ケイエ</t>
    </rPh>
    <rPh sb="303" eb="308">
      <t>シキンカク</t>
    </rPh>
    <rPh sb="308" eb="309">
      <t>ツト</t>
    </rPh>
    <rPh sb="311" eb="316">
      <t>ヒツヨウ</t>
    </rPh>
    <rPh sb="391" eb="394">
      <t>ゼンネンド</t>
    </rPh>
    <rPh sb="401" eb="402">
      <t>エン</t>
    </rPh>
    <rPh sb="402" eb="404">
      <t>ゾウカ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</si>
</sst>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8" fillId="0" borderId="4"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5"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F7E-4178-B9E2-25C426D4830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BF7E-4178-B9E2-25C426D4830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37.799999999999997</c:v>
                </c:pt>
                <c:pt idx="3">
                  <c:v>38.69</c:v>
                </c:pt>
                <c:pt idx="4">
                  <c:v>37.4</c:v>
                </c:pt>
              </c:numCache>
            </c:numRef>
          </c:val>
          <c:extLst>
            <c:ext xmlns:c16="http://schemas.microsoft.com/office/drawing/2014/chart" uri="{C3380CC4-5D6E-409C-BE32-E72D297353CC}">
              <c16:uniqueId val="{00000000-0C16-42BD-9C06-549C54C6032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0C16-42BD-9C06-549C54C6032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92.11</c:v>
                </c:pt>
                <c:pt idx="3">
                  <c:v>91.69</c:v>
                </c:pt>
                <c:pt idx="4">
                  <c:v>91.47</c:v>
                </c:pt>
              </c:numCache>
            </c:numRef>
          </c:val>
          <c:extLst>
            <c:ext xmlns:c16="http://schemas.microsoft.com/office/drawing/2014/chart" uri="{C3380CC4-5D6E-409C-BE32-E72D297353CC}">
              <c16:uniqueId val="{00000000-78F0-42DE-A887-0B551AFCF5E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78F0-42DE-A887-0B551AFCF5E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95.99</c:v>
                </c:pt>
                <c:pt idx="3">
                  <c:v>99.63</c:v>
                </c:pt>
                <c:pt idx="4">
                  <c:v>97.97</c:v>
                </c:pt>
              </c:numCache>
            </c:numRef>
          </c:val>
          <c:extLst>
            <c:ext xmlns:c16="http://schemas.microsoft.com/office/drawing/2014/chart" uri="{C3380CC4-5D6E-409C-BE32-E72D297353CC}">
              <c16:uniqueId val="{00000000-E0DD-4496-AD53-4D9FAC1E989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E0DD-4496-AD53-4D9FAC1E989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4.05</c:v>
                </c:pt>
                <c:pt idx="3">
                  <c:v>7.79</c:v>
                </c:pt>
                <c:pt idx="4">
                  <c:v>11.37</c:v>
                </c:pt>
              </c:numCache>
            </c:numRef>
          </c:val>
          <c:extLst>
            <c:ext xmlns:c16="http://schemas.microsoft.com/office/drawing/2014/chart" uri="{C3380CC4-5D6E-409C-BE32-E72D297353CC}">
              <c16:uniqueId val="{00000000-4EDC-45DD-91D1-E72C3BD03AF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4EDC-45DD-91D1-E72C3BD03AF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804-4A56-8BD9-9A0516B92D4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B804-4A56-8BD9-9A0516B92D4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45.73</c:v>
                </c:pt>
                <c:pt idx="3">
                  <c:v>47.21</c:v>
                </c:pt>
                <c:pt idx="4">
                  <c:v>57.58</c:v>
                </c:pt>
              </c:numCache>
            </c:numRef>
          </c:val>
          <c:extLst>
            <c:ext xmlns:c16="http://schemas.microsoft.com/office/drawing/2014/chart" uri="{C3380CC4-5D6E-409C-BE32-E72D297353CC}">
              <c16:uniqueId val="{00000000-2636-4D55-8E16-05D77AFAB9C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2636-4D55-8E16-05D77AFAB9C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49.16</c:v>
                </c:pt>
                <c:pt idx="3">
                  <c:v>35.369999999999997</c:v>
                </c:pt>
                <c:pt idx="4">
                  <c:v>16.829999999999998</c:v>
                </c:pt>
              </c:numCache>
            </c:numRef>
          </c:val>
          <c:extLst>
            <c:ext xmlns:c16="http://schemas.microsoft.com/office/drawing/2014/chart" uri="{C3380CC4-5D6E-409C-BE32-E72D297353CC}">
              <c16:uniqueId val="{00000000-2A55-4263-AFB4-9DD8B469FD4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2A55-4263-AFB4-9DD8B469FD4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66.55</c:v>
                </c:pt>
                <c:pt idx="3">
                  <c:v>25.63</c:v>
                </c:pt>
                <c:pt idx="4">
                  <c:v>23.31</c:v>
                </c:pt>
              </c:numCache>
            </c:numRef>
          </c:val>
          <c:extLst>
            <c:ext xmlns:c16="http://schemas.microsoft.com/office/drawing/2014/chart" uri="{C3380CC4-5D6E-409C-BE32-E72D297353CC}">
              <c16:uniqueId val="{00000000-4F8D-4126-9DAB-8EC3D9592EE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4F8D-4126-9DAB-8EC3D9592EE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60.95</c:v>
                </c:pt>
                <c:pt idx="3">
                  <c:v>57.29</c:v>
                </c:pt>
                <c:pt idx="4">
                  <c:v>55.84</c:v>
                </c:pt>
              </c:numCache>
            </c:numRef>
          </c:val>
          <c:extLst>
            <c:ext xmlns:c16="http://schemas.microsoft.com/office/drawing/2014/chart" uri="{C3380CC4-5D6E-409C-BE32-E72D297353CC}">
              <c16:uniqueId val="{00000000-62A7-48CC-AF0B-11B74AA13F0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62A7-48CC-AF0B-11B74AA13F0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295.73</c:v>
                </c:pt>
                <c:pt idx="3">
                  <c:v>317.02</c:v>
                </c:pt>
                <c:pt idx="4">
                  <c:v>327.61</c:v>
                </c:pt>
              </c:numCache>
            </c:numRef>
          </c:val>
          <c:extLst>
            <c:ext xmlns:c16="http://schemas.microsoft.com/office/drawing/2014/chart" uri="{C3380CC4-5D6E-409C-BE32-E72D297353CC}">
              <c16:uniqueId val="{00000000-6924-470B-A913-725DE3CEE20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6924-470B-A913-725DE3CEE20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3688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29450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152130"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009755" y="27908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3688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29450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152130"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009755" y="6562725"/>
          <a:ext cx="3600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36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5803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723880" y="10677525"/>
          <a:ext cx="46291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6105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【103.61】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1868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【133.62】</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076305"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【36.94】</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4933930" y="29622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【809.19】</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493393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【87.30】</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07630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【52.55】</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18680"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【273.68】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61055" y="67341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【57.02】</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389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【27.11】</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550400"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【0.00】</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676755" y="10848975"/>
          <a:ext cx="67627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16" zoomScale="85" zoomScaleNormal="85" workbookViewId="0">
      <selection activeCell="BL16" sqref="BL16:BZ44"/>
    </sheetView>
  </sheetViews>
  <sheetFormatPr defaultColWidth="2.6328125" defaultRowHeight="13" x14ac:dyDescent="0.2"/>
  <cols>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1" t="s">
        <v>1</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2">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2">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京都府　南丹市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6</v>
      </c>
      <c r="C7" s="30"/>
      <c r="D7" s="30"/>
      <c r="E7" s="30"/>
      <c r="F7" s="30"/>
      <c r="G7" s="30"/>
      <c r="H7" s="30"/>
      <c r="I7" s="30" t="s">
        <v>12</v>
      </c>
      <c r="J7" s="30"/>
      <c r="K7" s="30"/>
      <c r="L7" s="30"/>
      <c r="M7" s="30"/>
      <c r="N7" s="30"/>
      <c r="O7" s="30"/>
      <c r="P7" s="30" t="s">
        <v>5</v>
      </c>
      <c r="Q7" s="30"/>
      <c r="R7" s="30"/>
      <c r="S7" s="30"/>
      <c r="T7" s="30"/>
      <c r="U7" s="30"/>
      <c r="V7" s="30"/>
      <c r="W7" s="30" t="s">
        <v>14</v>
      </c>
      <c r="X7" s="30"/>
      <c r="Y7" s="30"/>
      <c r="Z7" s="30"/>
      <c r="AA7" s="30"/>
      <c r="AB7" s="30"/>
      <c r="AC7" s="30"/>
      <c r="AD7" s="30" t="s">
        <v>4</v>
      </c>
      <c r="AE7" s="30"/>
      <c r="AF7" s="30"/>
      <c r="AG7" s="30"/>
      <c r="AH7" s="30"/>
      <c r="AI7" s="30"/>
      <c r="AJ7" s="30"/>
      <c r="AK7" s="3"/>
      <c r="AL7" s="30" t="s">
        <v>0</v>
      </c>
      <c r="AM7" s="30"/>
      <c r="AN7" s="30"/>
      <c r="AO7" s="30"/>
      <c r="AP7" s="30"/>
      <c r="AQ7" s="30"/>
      <c r="AR7" s="30"/>
      <c r="AS7" s="30"/>
      <c r="AT7" s="30" t="s">
        <v>10</v>
      </c>
      <c r="AU7" s="30"/>
      <c r="AV7" s="30"/>
      <c r="AW7" s="30"/>
      <c r="AX7" s="30"/>
      <c r="AY7" s="30"/>
      <c r="AZ7" s="30"/>
      <c r="BA7" s="30"/>
      <c r="BB7" s="30" t="s">
        <v>16</v>
      </c>
      <c r="BC7" s="30"/>
      <c r="BD7" s="30"/>
      <c r="BE7" s="30"/>
      <c r="BF7" s="30"/>
      <c r="BG7" s="30"/>
      <c r="BH7" s="30"/>
      <c r="BI7" s="30"/>
      <c r="BJ7" s="3"/>
      <c r="BK7" s="3"/>
      <c r="BL7" s="31" t="s">
        <v>17</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30499</v>
      </c>
      <c r="AM8" s="36"/>
      <c r="AN8" s="36"/>
      <c r="AO8" s="36"/>
      <c r="AP8" s="36"/>
      <c r="AQ8" s="36"/>
      <c r="AR8" s="36"/>
      <c r="AS8" s="36"/>
      <c r="AT8" s="37">
        <f>データ!T6</f>
        <v>616.4</v>
      </c>
      <c r="AU8" s="37"/>
      <c r="AV8" s="37"/>
      <c r="AW8" s="37"/>
      <c r="AX8" s="37"/>
      <c r="AY8" s="37"/>
      <c r="AZ8" s="37"/>
      <c r="BA8" s="37"/>
      <c r="BB8" s="37">
        <f>データ!U6</f>
        <v>49.48</v>
      </c>
      <c r="BC8" s="37"/>
      <c r="BD8" s="37"/>
      <c r="BE8" s="37"/>
      <c r="BF8" s="37"/>
      <c r="BG8" s="37"/>
      <c r="BH8" s="37"/>
      <c r="BI8" s="37"/>
      <c r="BJ8" s="3"/>
      <c r="BK8" s="3"/>
      <c r="BL8" s="38" t="s">
        <v>11</v>
      </c>
      <c r="BM8" s="39"/>
      <c r="BN8" s="40" t="s">
        <v>19</v>
      </c>
      <c r="BO8" s="40"/>
      <c r="BP8" s="40"/>
      <c r="BQ8" s="40"/>
      <c r="BR8" s="40"/>
      <c r="BS8" s="40"/>
      <c r="BT8" s="40"/>
      <c r="BU8" s="40"/>
      <c r="BV8" s="40"/>
      <c r="BW8" s="40"/>
      <c r="BX8" s="40"/>
      <c r="BY8" s="41"/>
    </row>
    <row r="9" spans="1:78" ht="18.75" customHeight="1" x14ac:dyDescent="0.2">
      <c r="A9" s="2"/>
      <c r="B9" s="30" t="s">
        <v>21</v>
      </c>
      <c r="C9" s="30"/>
      <c r="D9" s="30"/>
      <c r="E9" s="30"/>
      <c r="F9" s="30"/>
      <c r="G9" s="30"/>
      <c r="H9" s="30"/>
      <c r="I9" s="30" t="s">
        <v>22</v>
      </c>
      <c r="J9" s="30"/>
      <c r="K9" s="30"/>
      <c r="L9" s="30"/>
      <c r="M9" s="30"/>
      <c r="N9" s="30"/>
      <c r="O9" s="30"/>
      <c r="P9" s="30" t="s">
        <v>24</v>
      </c>
      <c r="Q9" s="30"/>
      <c r="R9" s="30"/>
      <c r="S9" s="30"/>
      <c r="T9" s="30"/>
      <c r="U9" s="30"/>
      <c r="V9" s="30"/>
      <c r="W9" s="30" t="s">
        <v>25</v>
      </c>
      <c r="X9" s="30"/>
      <c r="Y9" s="30"/>
      <c r="Z9" s="30"/>
      <c r="AA9" s="30"/>
      <c r="AB9" s="30"/>
      <c r="AC9" s="30"/>
      <c r="AD9" s="30" t="s">
        <v>20</v>
      </c>
      <c r="AE9" s="30"/>
      <c r="AF9" s="30"/>
      <c r="AG9" s="30"/>
      <c r="AH9" s="30"/>
      <c r="AI9" s="30"/>
      <c r="AJ9" s="30"/>
      <c r="AK9" s="3"/>
      <c r="AL9" s="30" t="s">
        <v>28</v>
      </c>
      <c r="AM9" s="30"/>
      <c r="AN9" s="30"/>
      <c r="AO9" s="30"/>
      <c r="AP9" s="30"/>
      <c r="AQ9" s="30"/>
      <c r="AR9" s="30"/>
      <c r="AS9" s="30"/>
      <c r="AT9" s="30" t="s">
        <v>29</v>
      </c>
      <c r="AU9" s="30"/>
      <c r="AV9" s="30"/>
      <c r="AW9" s="30"/>
      <c r="AX9" s="30"/>
      <c r="AY9" s="30"/>
      <c r="AZ9" s="30"/>
      <c r="BA9" s="30"/>
      <c r="BB9" s="30" t="s">
        <v>32</v>
      </c>
      <c r="BC9" s="30"/>
      <c r="BD9" s="30"/>
      <c r="BE9" s="30"/>
      <c r="BF9" s="30"/>
      <c r="BG9" s="30"/>
      <c r="BH9" s="30"/>
      <c r="BI9" s="30"/>
      <c r="BJ9" s="3"/>
      <c r="BK9" s="3"/>
      <c r="BL9" s="42" t="s">
        <v>33</v>
      </c>
      <c r="BM9" s="43"/>
      <c r="BN9" s="44" t="s">
        <v>35</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f>データ!O6</f>
        <v>64.510000000000005</v>
      </c>
      <c r="J10" s="37"/>
      <c r="K10" s="37"/>
      <c r="L10" s="37"/>
      <c r="M10" s="37"/>
      <c r="N10" s="37"/>
      <c r="O10" s="37"/>
      <c r="P10" s="37">
        <f>データ!P6</f>
        <v>15.58</v>
      </c>
      <c r="Q10" s="37"/>
      <c r="R10" s="37"/>
      <c r="S10" s="37"/>
      <c r="T10" s="37"/>
      <c r="U10" s="37"/>
      <c r="V10" s="37"/>
      <c r="W10" s="37">
        <f>データ!Q6</f>
        <v>78.349999999999994</v>
      </c>
      <c r="X10" s="37"/>
      <c r="Y10" s="37"/>
      <c r="Z10" s="37"/>
      <c r="AA10" s="37"/>
      <c r="AB10" s="37"/>
      <c r="AC10" s="37"/>
      <c r="AD10" s="36">
        <f>データ!R6</f>
        <v>3520</v>
      </c>
      <c r="AE10" s="36"/>
      <c r="AF10" s="36"/>
      <c r="AG10" s="36"/>
      <c r="AH10" s="36"/>
      <c r="AI10" s="36"/>
      <c r="AJ10" s="36"/>
      <c r="AK10" s="2"/>
      <c r="AL10" s="36">
        <f>データ!V6</f>
        <v>4712</v>
      </c>
      <c r="AM10" s="36"/>
      <c r="AN10" s="36"/>
      <c r="AO10" s="36"/>
      <c r="AP10" s="36"/>
      <c r="AQ10" s="36"/>
      <c r="AR10" s="36"/>
      <c r="AS10" s="36"/>
      <c r="AT10" s="37">
        <f>データ!W6</f>
        <v>3.71</v>
      </c>
      <c r="AU10" s="37"/>
      <c r="AV10" s="37"/>
      <c r="AW10" s="37"/>
      <c r="AX10" s="37"/>
      <c r="AY10" s="37"/>
      <c r="AZ10" s="37"/>
      <c r="BA10" s="37"/>
      <c r="BB10" s="37">
        <f>データ!X6</f>
        <v>1270.08</v>
      </c>
      <c r="BC10" s="37"/>
      <c r="BD10" s="37"/>
      <c r="BE10" s="37"/>
      <c r="BF10" s="37"/>
      <c r="BG10" s="37"/>
      <c r="BH10" s="37"/>
      <c r="BI10" s="37"/>
      <c r="BJ10" s="2"/>
      <c r="BK10" s="2"/>
      <c r="BL10" s="46" t="s">
        <v>36</v>
      </c>
      <c r="BM10" s="47"/>
      <c r="BN10" s="48" t="s">
        <v>15</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37</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27</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38</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86" t="s">
        <v>114</v>
      </c>
      <c r="BM16" s="87"/>
      <c r="BN16" s="87"/>
      <c r="BO16" s="87"/>
      <c r="BP16" s="87"/>
      <c r="BQ16" s="87"/>
      <c r="BR16" s="87"/>
      <c r="BS16" s="87"/>
      <c r="BT16" s="87"/>
      <c r="BU16" s="87"/>
      <c r="BV16" s="87"/>
      <c r="BW16" s="87"/>
      <c r="BX16" s="87"/>
      <c r="BY16" s="87"/>
      <c r="BZ16" s="8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86"/>
      <c r="BM17" s="87"/>
      <c r="BN17" s="87"/>
      <c r="BO17" s="87"/>
      <c r="BP17" s="87"/>
      <c r="BQ17" s="87"/>
      <c r="BR17" s="87"/>
      <c r="BS17" s="87"/>
      <c r="BT17" s="87"/>
      <c r="BU17" s="87"/>
      <c r="BV17" s="87"/>
      <c r="BW17" s="87"/>
      <c r="BX17" s="87"/>
      <c r="BY17" s="87"/>
      <c r="BZ17" s="8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86"/>
      <c r="BM18" s="87"/>
      <c r="BN18" s="87"/>
      <c r="BO18" s="87"/>
      <c r="BP18" s="87"/>
      <c r="BQ18" s="87"/>
      <c r="BR18" s="87"/>
      <c r="BS18" s="87"/>
      <c r="BT18" s="87"/>
      <c r="BU18" s="87"/>
      <c r="BV18" s="87"/>
      <c r="BW18" s="87"/>
      <c r="BX18" s="87"/>
      <c r="BY18" s="87"/>
      <c r="BZ18" s="8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86"/>
      <c r="BM19" s="87"/>
      <c r="BN19" s="87"/>
      <c r="BO19" s="87"/>
      <c r="BP19" s="87"/>
      <c r="BQ19" s="87"/>
      <c r="BR19" s="87"/>
      <c r="BS19" s="87"/>
      <c r="BT19" s="87"/>
      <c r="BU19" s="87"/>
      <c r="BV19" s="87"/>
      <c r="BW19" s="87"/>
      <c r="BX19" s="87"/>
      <c r="BY19" s="87"/>
      <c r="BZ19" s="8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86"/>
      <c r="BM20" s="87"/>
      <c r="BN20" s="87"/>
      <c r="BO20" s="87"/>
      <c r="BP20" s="87"/>
      <c r="BQ20" s="87"/>
      <c r="BR20" s="87"/>
      <c r="BS20" s="87"/>
      <c r="BT20" s="87"/>
      <c r="BU20" s="87"/>
      <c r="BV20" s="87"/>
      <c r="BW20" s="87"/>
      <c r="BX20" s="87"/>
      <c r="BY20" s="87"/>
      <c r="BZ20" s="8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86"/>
      <c r="BM21" s="87"/>
      <c r="BN21" s="87"/>
      <c r="BO21" s="87"/>
      <c r="BP21" s="87"/>
      <c r="BQ21" s="87"/>
      <c r="BR21" s="87"/>
      <c r="BS21" s="87"/>
      <c r="BT21" s="87"/>
      <c r="BU21" s="87"/>
      <c r="BV21" s="87"/>
      <c r="BW21" s="87"/>
      <c r="BX21" s="87"/>
      <c r="BY21" s="87"/>
      <c r="BZ21" s="8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86"/>
      <c r="BM22" s="87"/>
      <c r="BN22" s="87"/>
      <c r="BO22" s="87"/>
      <c r="BP22" s="87"/>
      <c r="BQ22" s="87"/>
      <c r="BR22" s="87"/>
      <c r="BS22" s="87"/>
      <c r="BT22" s="87"/>
      <c r="BU22" s="87"/>
      <c r="BV22" s="87"/>
      <c r="BW22" s="87"/>
      <c r="BX22" s="87"/>
      <c r="BY22" s="87"/>
      <c r="BZ22" s="8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86"/>
      <c r="BM23" s="87"/>
      <c r="BN23" s="87"/>
      <c r="BO23" s="87"/>
      <c r="BP23" s="87"/>
      <c r="BQ23" s="87"/>
      <c r="BR23" s="87"/>
      <c r="BS23" s="87"/>
      <c r="BT23" s="87"/>
      <c r="BU23" s="87"/>
      <c r="BV23" s="87"/>
      <c r="BW23" s="87"/>
      <c r="BX23" s="87"/>
      <c r="BY23" s="87"/>
      <c r="BZ23" s="8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86"/>
      <c r="BM24" s="87"/>
      <c r="BN24" s="87"/>
      <c r="BO24" s="87"/>
      <c r="BP24" s="87"/>
      <c r="BQ24" s="87"/>
      <c r="BR24" s="87"/>
      <c r="BS24" s="87"/>
      <c r="BT24" s="87"/>
      <c r="BU24" s="87"/>
      <c r="BV24" s="87"/>
      <c r="BW24" s="87"/>
      <c r="BX24" s="87"/>
      <c r="BY24" s="87"/>
      <c r="BZ24" s="8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86"/>
      <c r="BM25" s="87"/>
      <c r="BN25" s="87"/>
      <c r="BO25" s="87"/>
      <c r="BP25" s="87"/>
      <c r="BQ25" s="87"/>
      <c r="BR25" s="87"/>
      <c r="BS25" s="87"/>
      <c r="BT25" s="87"/>
      <c r="BU25" s="87"/>
      <c r="BV25" s="87"/>
      <c r="BW25" s="87"/>
      <c r="BX25" s="87"/>
      <c r="BY25" s="87"/>
      <c r="BZ25" s="8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86"/>
      <c r="BM26" s="87"/>
      <c r="BN26" s="87"/>
      <c r="BO26" s="87"/>
      <c r="BP26" s="87"/>
      <c r="BQ26" s="87"/>
      <c r="BR26" s="87"/>
      <c r="BS26" s="87"/>
      <c r="BT26" s="87"/>
      <c r="BU26" s="87"/>
      <c r="BV26" s="87"/>
      <c r="BW26" s="87"/>
      <c r="BX26" s="87"/>
      <c r="BY26" s="87"/>
      <c r="BZ26" s="8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86"/>
      <c r="BM27" s="87"/>
      <c r="BN27" s="87"/>
      <c r="BO27" s="87"/>
      <c r="BP27" s="87"/>
      <c r="BQ27" s="87"/>
      <c r="BR27" s="87"/>
      <c r="BS27" s="87"/>
      <c r="BT27" s="87"/>
      <c r="BU27" s="87"/>
      <c r="BV27" s="87"/>
      <c r="BW27" s="87"/>
      <c r="BX27" s="87"/>
      <c r="BY27" s="87"/>
      <c r="BZ27" s="8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86"/>
      <c r="BM28" s="87"/>
      <c r="BN28" s="87"/>
      <c r="BO28" s="87"/>
      <c r="BP28" s="87"/>
      <c r="BQ28" s="87"/>
      <c r="BR28" s="87"/>
      <c r="BS28" s="87"/>
      <c r="BT28" s="87"/>
      <c r="BU28" s="87"/>
      <c r="BV28" s="87"/>
      <c r="BW28" s="87"/>
      <c r="BX28" s="87"/>
      <c r="BY28" s="87"/>
      <c r="BZ28" s="8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86"/>
      <c r="BM29" s="87"/>
      <c r="BN29" s="87"/>
      <c r="BO29" s="87"/>
      <c r="BP29" s="87"/>
      <c r="BQ29" s="87"/>
      <c r="BR29" s="87"/>
      <c r="BS29" s="87"/>
      <c r="BT29" s="87"/>
      <c r="BU29" s="87"/>
      <c r="BV29" s="87"/>
      <c r="BW29" s="87"/>
      <c r="BX29" s="87"/>
      <c r="BY29" s="87"/>
      <c r="BZ29" s="8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86"/>
      <c r="BM30" s="87"/>
      <c r="BN30" s="87"/>
      <c r="BO30" s="87"/>
      <c r="BP30" s="87"/>
      <c r="BQ30" s="87"/>
      <c r="BR30" s="87"/>
      <c r="BS30" s="87"/>
      <c r="BT30" s="87"/>
      <c r="BU30" s="87"/>
      <c r="BV30" s="87"/>
      <c r="BW30" s="87"/>
      <c r="BX30" s="87"/>
      <c r="BY30" s="87"/>
      <c r="BZ30" s="8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86"/>
      <c r="BM31" s="87"/>
      <c r="BN31" s="87"/>
      <c r="BO31" s="87"/>
      <c r="BP31" s="87"/>
      <c r="BQ31" s="87"/>
      <c r="BR31" s="87"/>
      <c r="BS31" s="87"/>
      <c r="BT31" s="87"/>
      <c r="BU31" s="87"/>
      <c r="BV31" s="87"/>
      <c r="BW31" s="87"/>
      <c r="BX31" s="87"/>
      <c r="BY31" s="87"/>
      <c r="BZ31" s="8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86"/>
      <c r="BM32" s="87"/>
      <c r="BN32" s="87"/>
      <c r="BO32" s="87"/>
      <c r="BP32" s="87"/>
      <c r="BQ32" s="87"/>
      <c r="BR32" s="87"/>
      <c r="BS32" s="87"/>
      <c r="BT32" s="87"/>
      <c r="BU32" s="87"/>
      <c r="BV32" s="87"/>
      <c r="BW32" s="87"/>
      <c r="BX32" s="87"/>
      <c r="BY32" s="87"/>
      <c r="BZ32" s="8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86"/>
      <c r="BM33" s="87"/>
      <c r="BN33" s="87"/>
      <c r="BO33" s="87"/>
      <c r="BP33" s="87"/>
      <c r="BQ33" s="87"/>
      <c r="BR33" s="87"/>
      <c r="BS33" s="87"/>
      <c r="BT33" s="87"/>
      <c r="BU33" s="87"/>
      <c r="BV33" s="87"/>
      <c r="BW33" s="87"/>
      <c r="BX33" s="87"/>
      <c r="BY33" s="87"/>
      <c r="BZ33" s="88"/>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86"/>
      <c r="BM34" s="87"/>
      <c r="BN34" s="87"/>
      <c r="BO34" s="87"/>
      <c r="BP34" s="87"/>
      <c r="BQ34" s="87"/>
      <c r="BR34" s="87"/>
      <c r="BS34" s="87"/>
      <c r="BT34" s="87"/>
      <c r="BU34" s="87"/>
      <c r="BV34" s="87"/>
      <c r="BW34" s="87"/>
      <c r="BX34" s="87"/>
      <c r="BY34" s="87"/>
      <c r="BZ34" s="88"/>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86"/>
      <c r="BM35" s="87"/>
      <c r="BN35" s="87"/>
      <c r="BO35" s="87"/>
      <c r="BP35" s="87"/>
      <c r="BQ35" s="87"/>
      <c r="BR35" s="87"/>
      <c r="BS35" s="87"/>
      <c r="BT35" s="87"/>
      <c r="BU35" s="87"/>
      <c r="BV35" s="87"/>
      <c r="BW35" s="87"/>
      <c r="BX35" s="87"/>
      <c r="BY35" s="87"/>
      <c r="BZ35" s="8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86"/>
      <c r="BM36" s="87"/>
      <c r="BN36" s="87"/>
      <c r="BO36" s="87"/>
      <c r="BP36" s="87"/>
      <c r="BQ36" s="87"/>
      <c r="BR36" s="87"/>
      <c r="BS36" s="87"/>
      <c r="BT36" s="87"/>
      <c r="BU36" s="87"/>
      <c r="BV36" s="87"/>
      <c r="BW36" s="87"/>
      <c r="BX36" s="87"/>
      <c r="BY36" s="87"/>
      <c r="BZ36" s="8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86"/>
      <c r="BM37" s="87"/>
      <c r="BN37" s="87"/>
      <c r="BO37" s="87"/>
      <c r="BP37" s="87"/>
      <c r="BQ37" s="87"/>
      <c r="BR37" s="87"/>
      <c r="BS37" s="87"/>
      <c r="BT37" s="87"/>
      <c r="BU37" s="87"/>
      <c r="BV37" s="87"/>
      <c r="BW37" s="87"/>
      <c r="BX37" s="87"/>
      <c r="BY37" s="87"/>
      <c r="BZ37" s="8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86"/>
      <c r="BM38" s="87"/>
      <c r="BN38" s="87"/>
      <c r="BO38" s="87"/>
      <c r="BP38" s="87"/>
      <c r="BQ38" s="87"/>
      <c r="BR38" s="87"/>
      <c r="BS38" s="87"/>
      <c r="BT38" s="87"/>
      <c r="BU38" s="87"/>
      <c r="BV38" s="87"/>
      <c r="BW38" s="87"/>
      <c r="BX38" s="87"/>
      <c r="BY38" s="87"/>
      <c r="BZ38" s="8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86"/>
      <c r="BM39" s="87"/>
      <c r="BN39" s="87"/>
      <c r="BO39" s="87"/>
      <c r="BP39" s="87"/>
      <c r="BQ39" s="87"/>
      <c r="BR39" s="87"/>
      <c r="BS39" s="87"/>
      <c r="BT39" s="87"/>
      <c r="BU39" s="87"/>
      <c r="BV39" s="87"/>
      <c r="BW39" s="87"/>
      <c r="BX39" s="87"/>
      <c r="BY39" s="87"/>
      <c r="BZ39" s="8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86"/>
      <c r="BM40" s="87"/>
      <c r="BN40" s="87"/>
      <c r="BO40" s="87"/>
      <c r="BP40" s="87"/>
      <c r="BQ40" s="87"/>
      <c r="BR40" s="87"/>
      <c r="BS40" s="87"/>
      <c r="BT40" s="87"/>
      <c r="BU40" s="87"/>
      <c r="BV40" s="87"/>
      <c r="BW40" s="87"/>
      <c r="BX40" s="87"/>
      <c r="BY40" s="87"/>
      <c r="BZ40" s="8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86"/>
      <c r="BM41" s="87"/>
      <c r="BN41" s="87"/>
      <c r="BO41" s="87"/>
      <c r="BP41" s="87"/>
      <c r="BQ41" s="87"/>
      <c r="BR41" s="87"/>
      <c r="BS41" s="87"/>
      <c r="BT41" s="87"/>
      <c r="BU41" s="87"/>
      <c r="BV41" s="87"/>
      <c r="BW41" s="87"/>
      <c r="BX41" s="87"/>
      <c r="BY41" s="87"/>
      <c r="BZ41" s="8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86"/>
      <c r="BM42" s="87"/>
      <c r="BN42" s="87"/>
      <c r="BO42" s="87"/>
      <c r="BP42" s="87"/>
      <c r="BQ42" s="87"/>
      <c r="BR42" s="87"/>
      <c r="BS42" s="87"/>
      <c r="BT42" s="87"/>
      <c r="BU42" s="87"/>
      <c r="BV42" s="87"/>
      <c r="BW42" s="87"/>
      <c r="BX42" s="87"/>
      <c r="BY42" s="87"/>
      <c r="BZ42" s="8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86"/>
      <c r="BM43" s="87"/>
      <c r="BN43" s="87"/>
      <c r="BO43" s="87"/>
      <c r="BP43" s="87"/>
      <c r="BQ43" s="87"/>
      <c r="BR43" s="87"/>
      <c r="BS43" s="87"/>
      <c r="BT43" s="87"/>
      <c r="BU43" s="87"/>
      <c r="BV43" s="87"/>
      <c r="BW43" s="87"/>
      <c r="BX43" s="87"/>
      <c r="BY43" s="87"/>
      <c r="BZ43" s="8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89"/>
      <c r="BM44" s="90"/>
      <c r="BN44" s="90"/>
      <c r="BO44" s="90"/>
      <c r="BP44" s="90"/>
      <c r="BQ44" s="90"/>
      <c r="BR44" s="90"/>
      <c r="BS44" s="90"/>
      <c r="BT44" s="90"/>
      <c r="BU44" s="90"/>
      <c r="BV44" s="90"/>
      <c r="BW44" s="90"/>
      <c r="BX44" s="90"/>
      <c r="BY44" s="90"/>
      <c r="BZ44" s="9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40</v>
      </c>
      <c r="BM45" s="61"/>
      <c r="BN45" s="61"/>
      <c r="BO45" s="61"/>
      <c r="BP45" s="61"/>
      <c r="BQ45" s="61"/>
      <c r="BR45" s="61"/>
      <c r="BS45" s="61"/>
      <c r="BT45" s="61"/>
      <c r="BU45" s="61"/>
      <c r="BV45" s="61"/>
      <c r="BW45" s="61"/>
      <c r="BX45" s="61"/>
      <c r="BY45" s="61"/>
      <c r="BZ45" s="6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72" t="s">
        <v>112</v>
      </c>
      <c r="BM47" s="73"/>
      <c r="BN47" s="73"/>
      <c r="BO47" s="73"/>
      <c r="BP47" s="73"/>
      <c r="BQ47" s="73"/>
      <c r="BR47" s="73"/>
      <c r="BS47" s="73"/>
      <c r="BT47" s="73"/>
      <c r="BU47" s="73"/>
      <c r="BV47" s="73"/>
      <c r="BW47" s="73"/>
      <c r="BX47" s="73"/>
      <c r="BY47" s="73"/>
      <c r="BZ47" s="7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72"/>
      <c r="BM48" s="73"/>
      <c r="BN48" s="73"/>
      <c r="BO48" s="73"/>
      <c r="BP48" s="73"/>
      <c r="BQ48" s="73"/>
      <c r="BR48" s="73"/>
      <c r="BS48" s="73"/>
      <c r="BT48" s="73"/>
      <c r="BU48" s="73"/>
      <c r="BV48" s="73"/>
      <c r="BW48" s="73"/>
      <c r="BX48" s="73"/>
      <c r="BY48" s="73"/>
      <c r="BZ48" s="7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72"/>
      <c r="BM49" s="73"/>
      <c r="BN49" s="73"/>
      <c r="BO49" s="73"/>
      <c r="BP49" s="73"/>
      <c r="BQ49" s="73"/>
      <c r="BR49" s="73"/>
      <c r="BS49" s="73"/>
      <c r="BT49" s="73"/>
      <c r="BU49" s="73"/>
      <c r="BV49" s="73"/>
      <c r="BW49" s="73"/>
      <c r="BX49" s="73"/>
      <c r="BY49" s="73"/>
      <c r="BZ49" s="7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72"/>
      <c r="BM50" s="73"/>
      <c r="BN50" s="73"/>
      <c r="BO50" s="73"/>
      <c r="BP50" s="73"/>
      <c r="BQ50" s="73"/>
      <c r="BR50" s="73"/>
      <c r="BS50" s="73"/>
      <c r="BT50" s="73"/>
      <c r="BU50" s="73"/>
      <c r="BV50" s="73"/>
      <c r="BW50" s="73"/>
      <c r="BX50" s="73"/>
      <c r="BY50" s="73"/>
      <c r="BZ50" s="7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72"/>
      <c r="BM51" s="73"/>
      <c r="BN51" s="73"/>
      <c r="BO51" s="73"/>
      <c r="BP51" s="73"/>
      <c r="BQ51" s="73"/>
      <c r="BR51" s="73"/>
      <c r="BS51" s="73"/>
      <c r="BT51" s="73"/>
      <c r="BU51" s="73"/>
      <c r="BV51" s="73"/>
      <c r="BW51" s="73"/>
      <c r="BX51" s="73"/>
      <c r="BY51" s="73"/>
      <c r="BZ51" s="7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72"/>
      <c r="BM52" s="73"/>
      <c r="BN52" s="73"/>
      <c r="BO52" s="73"/>
      <c r="BP52" s="73"/>
      <c r="BQ52" s="73"/>
      <c r="BR52" s="73"/>
      <c r="BS52" s="73"/>
      <c r="BT52" s="73"/>
      <c r="BU52" s="73"/>
      <c r="BV52" s="73"/>
      <c r="BW52" s="73"/>
      <c r="BX52" s="73"/>
      <c r="BY52" s="73"/>
      <c r="BZ52" s="7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72"/>
      <c r="BM53" s="73"/>
      <c r="BN53" s="73"/>
      <c r="BO53" s="73"/>
      <c r="BP53" s="73"/>
      <c r="BQ53" s="73"/>
      <c r="BR53" s="73"/>
      <c r="BS53" s="73"/>
      <c r="BT53" s="73"/>
      <c r="BU53" s="73"/>
      <c r="BV53" s="73"/>
      <c r="BW53" s="73"/>
      <c r="BX53" s="73"/>
      <c r="BY53" s="73"/>
      <c r="BZ53" s="7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72"/>
      <c r="BM54" s="73"/>
      <c r="BN54" s="73"/>
      <c r="BO54" s="73"/>
      <c r="BP54" s="73"/>
      <c r="BQ54" s="73"/>
      <c r="BR54" s="73"/>
      <c r="BS54" s="73"/>
      <c r="BT54" s="73"/>
      <c r="BU54" s="73"/>
      <c r="BV54" s="73"/>
      <c r="BW54" s="73"/>
      <c r="BX54" s="73"/>
      <c r="BY54" s="73"/>
      <c r="BZ54" s="7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72"/>
      <c r="BM55" s="73"/>
      <c r="BN55" s="73"/>
      <c r="BO55" s="73"/>
      <c r="BP55" s="73"/>
      <c r="BQ55" s="73"/>
      <c r="BR55" s="73"/>
      <c r="BS55" s="73"/>
      <c r="BT55" s="73"/>
      <c r="BU55" s="73"/>
      <c r="BV55" s="73"/>
      <c r="BW55" s="73"/>
      <c r="BX55" s="73"/>
      <c r="BY55" s="73"/>
      <c r="BZ55" s="74"/>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72"/>
      <c r="BM56" s="73"/>
      <c r="BN56" s="73"/>
      <c r="BO56" s="73"/>
      <c r="BP56" s="73"/>
      <c r="BQ56" s="73"/>
      <c r="BR56" s="73"/>
      <c r="BS56" s="73"/>
      <c r="BT56" s="73"/>
      <c r="BU56" s="73"/>
      <c r="BV56" s="73"/>
      <c r="BW56" s="73"/>
      <c r="BX56" s="73"/>
      <c r="BY56" s="73"/>
      <c r="BZ56" s="74"/>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72"/>
      <c r="BM57" s="73"/>
      <c r="BN57" s="73"/>
      <c r="BO57" s="73"/>
      <c r="BP57" s="73"/>
      <c r="BQ57" s="73"/>
      <c r="BR57" s="73"/>
      <c r="BS57" s="73"/>
      <c r="BT57" s="73"/>
      <c r="BU57" s="73"/>
      <c r="BV57" s="73"/>
      <c r="BW57" s="73"/>
      <c r="BX57" s="73"/>
      <c r="BY57" s="73"/>
      <c r="BZ57" s="74"/>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72"/>
      <c r="BM58" s="73"/>
      <c r="BN58" s="73"/>
      <c r="BO58" s="73"/>
      <c r="BP58" s="73"/>
      <c r="BQ58" s="73"/>
      <c r="BR58" s="73"/>
      <c r="BS58" s="73"/>
      <c r="BT58" s="73"/>
      <c r="BU58" s="73"/>
      <c r="BV58" s="73"/>
      <c r="BW58" s="73"/>
      <c r="BX58" s="73"/>
      <c r="BY58" s="73"/>
      <c r="BZ58" s="74"/>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72"/>
      <c r="BM59" s="73"/>
      <c r="BN59" s="73"/>
      <c r="BO59" s="73"/>
      <c r="BP59" s="73"/>
      <c r="BQ59" s="73"/>
      <c r="BR59" s="73"/>
      <c r="BS59" s="73"/>
      <c r="BT59" s="73"/>
      <c r="BU59" s="73"/>
      <c r="BV59" s="73"/>
      <c r="BW59" s="73"/>
      <c r="BX59" s="73"/>
      <c r="BY59" s="73"/>
      <c r="BZ59" s="74"/>
    </row>
    <row r="60" spans="1:78" ht="13.5" customHeight="1" x14ac:dyDescent="0.2">
      <c r="A60" s="2"/>
      <c r="B60" s="57" t="s">
        <v>9</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2"/>
      <c r="BM60" s="73"/>
      <c r="BN60" s="73"/>
      <c r="BO60" s="73"/>
      <c r="BP60" s="73"/>
      <c r="BQ60" s="73"/>
      <c r="BR60" s="73"/>
      <c r="BS60" s="73"/>
      <c r="BT60" s="73"/>
      <c r="BU60" s="73"/>
      <c r="BV60" s="73"/>
      <c r="BW60" s="73"/>
      <c r="BX60" s="73"/>
      <c r="BY60" s="73"/>
      <c r="BZ60" s="74"/>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2"/>
      <c r="BM61" s="73"/>
      <c r="BN61" s="73"/>
      <c r="BO61" s="73"/>
      <c r="BP61" s="73"/>
      <c r="BQ61" s="73"/>
      <c r="BR61" s="73"/>
      <c r="BS61" s="73"/>
      <c r="BT61" s="73"/>
      <c r="BU61" s="73"/>
      <c r="BV61" s="73"/>
      <c r="BW61" s="73"/>
      <c r="BX61" s="73"/>
      <c r="BY61" s="73"/>
      <c r="BZ61" s="7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72"/>
      <c r="BM62" s="73"/>
      <c r="BN62" s="73"/>
      <c r="BO62" s="73"/>
      <c r="BP62" s="73"/>
      <c r="BQ62" s="73"/>
      <c r="BR62" s="73"/>
      <c r="BS62" s="73"/>
      <c r="BT62" s="73"/>
      <c r="BU62" s="73"/>
      <c r="BV62" s="73"/>
      <c r="BW62" s="73"/>
      <c r="BX62" s="73"/>
      <c r="BY62" s="73"/>
      <c r="BZ62" s="7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75"/>
      <c r="BM63" s="76"/>
      <c r="BN63" s="76"/>
      <c r="BO63" s="76"/>
      <c r="BP63" s="76"/>
      <c r="BQ63" s="76"/>
      <c r="BR63" s="76"/>
      <c r="BS63" s="76"/>
      <c r="BT63" s="76"/>
      <c r="BU63" s="76"/>
      <c r="BV63" s="76"/>
      <c r="BW63" s="76"/>
      <c r="BX63" s="76"/>
      <c r="BY63" s="76"/>
      <c r="BZ63" s="77"/>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7</v>
      </c>
      <c r="BM64" s="61"/>
      <c r="BN64" s="61"/>
      <c r="BO64" s="61"/>
      <c r="BP64" s="61"/>
      <c r="BQ64" s="61"/>
      <c r="BR64" s="61"/>
      <c r="BS64" s="61"/>
      <c r="BT64" s="61"/>
      <c r="BU64" s="61"/>
      <c r="BV64" s="61"/>
      <c r="BW64" s="61"/>
      <c r="BX64" s="61"/>
      <c r="BY64" s="61"/>
      <c r="BZ64" s="6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113</v>
      </c>
      <c r="BM66" s="67"/>
      <c r="BN66" s="67"/>
      <c r="BO66" s="67"/>
      <c r="BP66" s="67"/>
      <c r="BQ66" s="67"/>
      <c r="BR66" s="67"/>
      <c r="BS66" s="67"/>
      <c r="BT66" s="67"/>
      <c r="BU66" s="67"/>
      <c r="BV66" s="67"/>
      <c r="BW66" s="67"/>
      <c r="BX66" s="67"/>
      <c r="BY66" s="67"/>
      <c r="BZ66" s="6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67"/>
      <c r="BN67" s="67"/>
      <c r="BO67" s="67"/>
      <c r="BP67" s="67"/>
      <c r="BQ67" s="67"/>
      <c r="BR67" s="67"/>
      <c r="BS67" s="67"/>
      <c r="BT67" s="67"/>
      <c r="BU67" s="67"/>
      <c r="BV67" s="67"/>
      <c r="BW67" s="67"/>
      <c r="BX67" s="67"/>
      <c r="BY67" s="67"/>
      <c r="BZ67" s="6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67"/>
      <c r="BN68" s="67"/>
      <c r="BO68" s="67"/>
      <c r="BP68" s="67"/>
      <c r="BQ68" s="67"/>
      <c r="BR68" s="67"/>
      <c r="BS68" s="67"/>
      <c r="BT68" s="67"/>
      <c r="BU68" s="67"/>
      <c r="BV68" s="67"/>
      <c r="BW68" s="67"/>
      <c r="BX68" s="67"/>
      <c r="BY68" s="67"/>
      <c r="BZ68" s="6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67"/>
      <c r="BN69" s="67"/>
      <c r="BO69" s="67"/>
      <c r="BP69" s="67"/>
      <c r="BQ69" s="67"/>
      <c r="BR69" s="67"/>
      <c r="BS69" s="67"/>
      <c r="BT69" s="67"/>
      <c r="BU69" s="67"/>
      <c r="BV69" s="67"/>
      <c r="BW69" s="67"/>
      <c r="BX69" s="67"/>
      <c r="BY69" s="67"/>
      <c r="BZ69" s="6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67"/>
      <c r="BN70" s="67"/>
      <c r="BO70" s="67"/>
      <c r="BP70" s="67"/>
      <c r="BQ70" s="67"/>
      <c r="BR70" s="67"/>
      <c r="BS70" s="67"/>
      <c r="BT70" s="67"/>
      <c r="BU70" s="67"/>
      <c r="BV70" s="67"/>
      <c r="BW70" s="67"/>
      <c r="BX70" s="67"/>
      <c r="BY70" s="67"/>
      <c r="BZ70" s="6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67"/>
      <c r="BN71" s="67"/>
      <c r="BO71" s="67"/>
      <c r="BP71" s="67"/>
      <c r="BQ71" s="67"/>
      <c r="BR71" s="67"/>
      <c r="BS71" s="67"/>
      <c r="BT71" s="67"/>
      <c r="BU71" s="67"/>
      <c r="BV71" s="67"/>
      <c r="BW71" s="67"/>
      <c r="BX71" s="67"/>
      <c r="BY71" s="67"/>
      <c r="BZ71" s="6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67"/>
      <c r="BN72" s="67"/>
      <c r="BO72" s="67"/>
      <c r="BP72" s="67"/>
      <c r="BQ72" s="67"/>
      <c r="BR72" s="67"/>
      <c r="BS72" s="67"/>
      <c r="BT72" s="67"/>
      <c r="BU72" s="67"/>
      <c r="BV72" s="67"/>
      <c r="BW72" s="67"/>
      <c r="BX72" s="67"/>
      <c r="BY72" s="67"/>
      <c r="BZ72" s="6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67"/>
      <c r="BN73" s="67"/>
      <c r="BO73" s="67"/>
      <c r="BP73" s="67"/>
      <c r="BQ73" s="67"/>
      <c r="BR73" s="67"/>
      <c r="BS73" s="67"/>
      <c r="BT73" s="67"/>
      <c r="BU73" s="67"/>
      <c r="BV73" s="67"/>
      <c r="BW73" s="67"/>
      <c r="BX73" s="67"/>
      <c r="BY73" s="67"/>
      <c r="BZ73" s="6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67"/>
      <c r="BN74" s="67"/>
      <c r="BO74" s="67"/>
      <c r="BP74" s="67"/>
      <c r="BQ74" s="67"/>
      <c r="BR74" s="67"/>
      <c r="BS74" s="67"/>
      <c r="BT74" s="67"/>
      <c r="BU74" s="67"/>
      <c r="BV74" s="67"/>
      <c r="BW74" s="67"/>
      <c r="BX74" s="67"/>
      <c r="BY74" s="67"/>
      <c r="BZ74" s="6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67"/>
      <c r="BN75" s="67"/>
      <c r="BO75" s="67"/>
      <c r="BP75" s="67"/>
      <c r="BQ75" s="67"/>
      <c r="BR75" s="67"/>
      <c r="BS75" s="67"/>
      <c r="BT75" s="67"/>
      <c r="BU75" s="67"/>
      <c r="BV75" s="67"/>
      <c r="BW75" s="67"/>
      <c r="BX75" s="67"/>
      <c r="BY75" s="67"/>
      <c r="BZ75" s="6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67"/>
      <c r="BN76" s="67"/>
      <c r="BO76" s="67"/>
      <c r="BP76" s="67"/>
      <c r="BQ76" s="67"/>
      <c r="BR76" s="67"/>
      <c r="BS76" s="67"/>
      <c r="BT76" s="67"/>
      <c r="BU76" s="67"/>
      <c r="BV76" s="67"/>
      <c r="BW76" s="67"/>
      <c r="BX76" s="67"/>
      <c r="BY76" s="67"/>
      <c r="BZ76" s="6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67"/>
      <c r="BN77" s="67"/>
      <c r="BO77" s="67"/>
      <c r="BP77" s="67"/>
      <c r="BQ77" s="67"/>
      <c r="BR77" s="67"/>
      <c r="BS77" s="67"/>
      <c r="BT77" s="67"/>
      <c r="BU77" s="67"/>
      <c r="BV77" s="67"/>
      <c r="BW77" s="67"/>
      <c r="BX77" s="67"/>
      <c r="BY77" s="67"/>
      <c r="BZ77" s="6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67"/>
      <c r="BN78" s="67"/>
      <c r="BO78" s="67"/>
      <c r="BP78" s="67"/>
      <c r="BQ78" s="67"/>
      <c r="BR78" s="67"/>
      <c r="BS78" s="67"/>
      <c r="BT78" s="67"/>
      <c r="BU78" s="67"/>
      <c r="BV78" s="67"/>
      <c r="BW78" s="67"/>
      <c r="BX78" s="67"/>
      <c r="BY78" s="67"/>
      <c r="BZ78" s="68"/>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67"/>
      <c r="BN79" s="67"/>
      <c r="BO79" s="67"/>
      <c r="BP79" s="67"/>
      <c r="BQ79" s="67"/>
      <c r="BR79" s="67"/>
      <c r="BS79" s="67"/>
      <c r="BT79" s="67"/>
      <c r="BU79" s="67"/>
      <c r="BV79" s="67"/>
      <c r="BW79" s="67"/>
      <c r="BX79" s="67"/>
      <c r="BY79" s="67"/>
      <c r="BZ79" s="68"/>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67"/>
      <c r="BN80" s="67"/>
      <c r="BO80" s="67"/>
      <c r="BP80" s="67"/>
      <c r="BQ80" s="67"/>
      <c r="BR80" s="67"/>
      <c r="BS80" s="67"/>
      <c r="BT80" s="67"/>
      <c r="BU80" s="67"/>
      <c r="BV80" s="67"/>
      <c r="BW80" s="67"/>
      <c r="BX80" s="67"/>
      <c r="BY80" s="67"/>
      <c r="BZ80" s="68"/>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67"/>
      <c r="BN81" s="67"/>
      <c r="BO81" s="67"/>
      <c r="BP81" s="67"/>
      <c r="BQ81" s="67"/>
      <c r="BR81" s="67"/>
      <c r="BS81" s="67"/>
      <c r="BT81" s="67"/>
      <c r="BU81" s="67"/>
      <c r="BV81" s="67"/>
      <c r="BW81" s="67"/>
      <c r="BX81" s="67"/>
      <c r="BY81" s="67"/>
      <c r="BZ81" s="68"/>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2">
      <c r="C83" s="50" t="s">
        <v>41</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2">
      <c r="B84" s="6" t="s">
        <v>42</v>
      </c>
      <c r="C84" s="6"/>
      <c r="D84" s="6"/>
      <c r="E84" s="6" t="s">
        <v>44</v>
      </c>
      <c r="F84" s="6" t="s">
        <v>45</v>
      </c>
      <c r="G84" s="6" t="s">
        <v>46</v>
      </c>
      <c r="H84" s="6" t="s">
        <v>39</v>
      </c>
      <c r="I84" s="6" t="s">
        <v>8</v>
      </c>
      <c r="J84" s="6" t="s">
        <v>47</v>
      </c>
      <c r="K84" s="6" t="s">
        <v>48</v>
      </c>
      <c r="L84" s="6" t="s">
        <v>31</v>
      </c>
      <c r="M84" s="6" t="s">
        <v>34</v>
      </c>
      <c r="N84" s="6" t="s">
        <v>50</v>
      </c>
      <c r="O84" s="6" t="s">
        <v>52</v>
      </c>
    </row>
    <row r="85" spans="1:78" hidden="1" x14ac:dyDescent="0.2">
      <c r="B85" s="6"/>
      <c r="C85" s="6"/>
      <c r="D85" s="6"/>
      <c r="E85" s="6" t="str">
        <f>データ!AI6</f>
        <v>【103.61】</v>
      </c>
      <c r="F85" s="6" t="str">
        <f>データ!AT6</f>
        <v>【133.62】</v>
      </c>
      <c r="G85" s="6" t="str">
        <f>データ!BE6</f>
        <v>【36.94】</v>
      </c>
      <c r="H85" s="6" t="str">
        <f>データ!BP6</f>
        <v>【809.19】</v>
      </c>
      <c r="I85" s="6" t="str">
        <f>データ!CA6</f>
        <v>【57.02】</v>
      </c>
      <c r="J85" s="6" t="str">
        <f>データ!CL6</f>
        <v>【273.68】</v>
      </c>
      <c r="K85" s="6" t="str">
        <f>データ!CW6</f>
        <v>【52.55】</v>
      </c>
      <c r="L85" s="6" t="str">
        <f>データ!DH6</f>
        <v>【87.30】</v>
      </c>
      <c r="M85" s="6" t="str">
        <f>データ!DS6</f>
        <v>【27.11】</v>
      </c>
      <c r="N85" s="6" t="str">
        <f>データ!ED6</f>
        <v>【0.00】</v>
      </c>
      <c r="O85" s="6" t="str">
        <f>データ!EO6</f>
        <v>【0.02】</v>
      </c>
    </row>
  </sheetData>
  <sheetProtection algorithmName="SHA-512" hashValue="DYg4Iduhp27R+KdzZT8T4ZWJeJKbQZpOXMiVVmFXiR0+PGAYmxQgvEf1mJfXFuhPhab+4BycgPLNRMijoerhBQ==" saltValue="OmhdaUoJcS+AS168pWC0Lw=="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53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14" t="s">
        <v>54</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
      <c r="A3" s="14" t="s">
        <v>18</v>
      </c>
      <c r="B3" s="16" t="s">
        <v>30</v>
      </c>
      <c r="C3" s="16" t="s">
        <v>56</v>
      </c>
      <c r="D3" s="16" t="s">
        <v>57</v>
      </c>
      <c r="E3" s="16" t="s">
        <v>3</v>
      </c>
      <c r="F3" s="16" t="s">
        <v>2</v>
      </c>
      <c r="G3" s="16" t="s">
        <v>23</v>
      </c>
      <c r="H3" s="80" t="s">
        <v>58</v>
      </c>
      <c r="I3" s="81"/>
      <c r="J3" s="81"/>
      <c r="K3" s="81"/>
      <c r="L3" s="81"/>
      <c r="M3" s="81"/>
      <c r="N3" s="81"/>
      <c r="O3" s="81"/>
      <c r="P3" s="81"/>
      <c r="Q3" s="81"/>
      <c r="R3" s="81"/>
      <c r="S3" s="81"/>
      <c r="T3" s="81"/>
      <c r="U3" s="81"/>
      <c r="V3" s="81"/>
      <c r="W3" s="81"/>
      <c r="X3" s="82"/>
      <c r="Y3" s="78" t="s">
        <v>51</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9</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2">
      <c r="A4" s="14" t="s">
        <v>59</v>
      </c>
      <c r="B4" s="17"/>
      <c r="C4" s="17"/>
      <c r="D4" s="17"/>
      <c r="E4" s="17"/>
      <c r="F4" s="17"/>
      <c r="G4" s="17"/>
      <c r="H4" s="83"/>
      <c r="I4" s="84"/>
      <c r="J4" s="84"/>
      <c r="K4" s="84"/>
      <c r="L4" s="84"/>
      <c r="M4" s="84"/>
      <c r="N4" s="84"/>
      <c r="O4" s="84"/>
      <c r="P4" s="84"/>
      <c r="Q4" s="84"/>
      <c r="R4" s="84"/>
      <c r="S4" s="84"/>
      <c r="T4" s="84"/>
      <c r="U4" s="84"/>
      <c r="V4" s="84"/>
      <c r="W4" s="84"/>
      <c r="X4" s="85"/>
      <c r="Y4" s="79" t="s">
        <v>49</v>
      </c>
      <c r="Z4" s="79"/>
      <c r="AA4" s="79"/>
      <c r="AB4" s="79"/>
      <c r="AC4" s="79"/>
      <c r="AD4" s="79"/>
      <c r="AE4" s="79"/>
      <c r="AF4" s="79"/>
      <c r="AG4" s="79"/>
      <c r="AH4" s="79"/>
      <c r="AI4" s="79"/>
      <c r="AJ4" s="79" t="s">
        <v>43</v>
      </c>
      <c r="AK4" s="79"/>
      <c r="AL4" s="79"/>
      <c r="AM4" s="79"/>
      <c r="AN4" s="79"/>
      <c r="AO4" s="79"/>
      <c r="AP4" s="79"/>
      <c r="AQ4" s="79"/>
      <c r="AR4" s="79"/>
      <c r="AS4" s="79"/>
      <c r="AT4" s="79"/>
      <c r="AU4" s="79" t="s">
        <v>26</v>
      </c>
      <c r="AV4" s="79"/>
      <c r="AW4" s="79"/>
      <c r="AX4" s="79"/>
      <c r="AY4" s="79"/>
      <c r="AZ4" s="79"/>
      <c r="BA4" s="79"/>
      <c r="BB4" s="79"/>
      <c r="BC4" s="79"/>
      <c r="BD4" s="79"/>
      <c r="BE4" s="79"/>
      <c r="BF4" s="79" t="s">
        <v>61</v>
      </c>
      <c r="BG4" s="79"/>
      <c r="BH4" s="79"/>
      <c r="BI4" s="79"/>
      <c r="BJ4" s="79"/>
      <c r="BK4" s="79"/>
      <c r="BL4" s="79"/>
      <c r="BM4" s="79"/>
      <c r="BN4" s="79"/>
      <c r="BO4" s="79"/>
      <c r="BP4" s="79"/>
      <c r="BQ4" s="79" t="s">
        <v>13</v>
      </c>
      <c r="BR4" s="79"/>
      <c r="BS4" s="79"/>
      <c r="BT4" s="79"/>
      <c r="BU4" s="79"/>
      <c r="BV4" s="79"/>
      <c r="BW4" s="79"/>
      <c r="BX4" s="79"/>
      <c r="BY4" s="79"/>
      <c r="BZ4" s="79"/>
      <c r="CA4" s="79"/>
      <c r="CB4" s="79" t="s">
        <v>60</v>
      </c>
      <c r="CC4" s="79"/>
      <c r="CD4" s="79"/>
      <c r="CE4" s="79"/>
      <c r="CF4" s="79"/>
      <c r="CG4" s="79"/>
      <c r="CH4" s="79"/>
      <c r="CI4" s="79"/>
      <c r="CJ4" s="79"/>
      <c r="CK4" s="79"/>
      <c r="CL4" s="79"/>
      <c r="CM4" s="79" t="s">
        <v>63</v>
      </c>
      <c r="CN4" s="79"/>
      <c r="CO4" s="79"/>
      <c r="CP4" s="79"/>
      <c r="CQ4" s="79"/>
      <c r="CR4" s="79"/>
      <c r="CS4" s="79"/>
      <c r="CT4" s="79"/>
      <c r="CU4" s="79"/>
      <c r="CV4" s="79"/>
      <c r="CW4" s="79"/>
      <c r="CX4" s="79" t="s">
        <v>64</v>
      </c>
      <c r="CY4" s="79"/>
      <c r="CZ4" s="79"/>
      <c r="DA4" s="79"/>
      <c r="DB4" s="79"/>
      <c r="DC4" s="79"/>
      <c r="DD4" s="79"/>
      <c r="DE4" s="79"/>
      <c r="DF4" s="79"/>
      <c r="DG4" s="79"/>
      <c r="DH4" s="79"/>
      <c r="DI4" s="79" t="s">
        <v>65</v>
      </c>
      <c r="DJ4" s="79"/>
      <c r="DK4" s="79"/>
      <c r="DL4" s="79"/>
      <c r="DM4" s="79"/>
      <c r="DN4" s="79"/>
      <c r="DO4" s="79"/>
      <c r="DP4" s="79"/>
      <c r="DQ4" s="79"/>
      <c r="DR4" s="79"/>
      <c r="DS4" s="79"/>
      <c r="DT4" s="79" t="s">
        <v>66</v>
      </c>
      <c r="DU4" s="79"/>
      <c r="DV4" s="79"/>
      <c r="DW4" s="79"/>
      <c r="DX4" s="79"/>
      <c r="DY4" s="79"/>
      <c r="DZ4" s="79"/>
      <c r="EA4" s="79"/>
      <c r="EB4" s="79"/>
      <c r="EC4" s="79"/>
      <c r="ED4" s="79"/>
      <c r="EE4" s="79" t="s">
        <v>67</v>
      </c>
      <c r="EF4" s="79"/>
      <c r="EG4" s="79"/>
      <c r="EH4" s="79"/>
      <c r="EI4" s="79"/>
      <c r="EJ4" s="79"/>
      <c r="EK4" s="79"/>
      <c r="EL4" s="79"/>
      <c r="EM4" s="79"/>
      <c r="EN4" s="79"/>
      <c r="EO4" s="79"/>
    </row>
    <row r="5" spans="1:148" x14ac:dyDescent="0.2">
      <c r="A5" s="14" t="s">
        <v>68</v>
      </c>
      <c r="B5" s="18"/>
      <c r="C5" s="18"/>
      <c r="D5" s="18"/>
      <c r="E5" s="18"/>
      <c r="F5" s="18"/>
      <c r="G5" s="18"/>
      <c r="H5" s="23" t="s">
        <v>55</v>
      </c>
      <c r="I5" s="23" t="s">
        <v>69</v>
      </c>
      <c r="J5" s="23" t="s">
        <v>70</v>
      </c>
      <c r="K5" s="23" t="s">
        <v>71</v>
      </c>
      <c r="L5" s="23" t="s">
        <v>72</v>
      </c>
      <c r="M5" s="23" t="s">
        <v>4</v>
      </c>
      <c r="N5" s="23" t="s">
        <v>73</v>
      </c>
      <c r="O5" s="23" t="s">
        <v>74</v>
      </c>
      <c r="P5" s="23" t="s">
        <v>75</v>
      </c>
      <c r="Q5" s="23" t="s">
        <v>76</v>
      </c>
      <c r="R5" s="23" t="s">
        <v>77</v>
      </c>
      <c r="S5" s="23" t="s">
        <v>78</v>
      </c>
      <c r="T5" s="23" t="s">
        <v>79</v>
      </c>
      <c r="U5" s="23" t="s">
        <v>62</v>
      </c>
      <c r="V5" s="23" t="s">
        <v>80</v>
      </c>
      <c r="W5" s="23" t="s">
        <v>81</v>
      </c>
      <c r="X5" s="23" t="s">
        <v>82</v>
      </c>
      <c r="Y5" s="23" t="s">
        <v>83</v>
      </c>
      <c r="Z5" s="23" t="s">
        <v>84</v>
      </c>
      <c r="AA5" s="23" t="s">
        <v>85</v>
      </c>
      <c r="AB5" s="23" t="s">
        <v>86</v>
      </c>
      <c r="AC5" s="23" t="s">
        <v>87</v>
      </c>
      <c r="AD5" s="23" t="s">
        <v>89</v>
      </c>
      <c r="AE5" s="23" t="s">
        <v>90</v>
      </c>
      <c r="AF5" s="23" t="s">
        <v>91</v>
      </c>
      <c r="AG5" s="23" t="s">
        <v>92</v>
      </c>
      <c r="AH5" s="23" t="s">
        <v>93</v>
      </c>
      <c r="AI5" s="23" t="s">
        <v>42</v>
      </c>
      <c r="AJ5" s="23" t="s">
        <v>83</v>
      </c>
      <c r="AK5" s="23" t="s">
        <v>84</v>
      </c>
      <c r="AL5" s="23" t="s">
        <v>85</v>
      </c>
      <c r="AM5" s="23" t="s">
        <v>86</v>
      </c>
      <c r="AN5" s="23" t="s">
        <v>87</v>
      </c>
      <c r="AO5" s="23" t="s">
        <v>89</v>
      </c>
      <c r="AP5" s="23" t="s">
        <v>90</v>
      </c>
      <c r="AQ5" s="23" t="s">
        <v>91</v>
      </c>
      <c r="AR5" s="23" t="s">
        <v>92</v>
      </c>
      <c r="AS5" s="23" t="s">
        <v>93</v>
      </c>
      <c r="AT5" s="23" t="s">
        <v>88</v>
      </c>
      <c r="AU5" s="23" t="s">
        <v>83</v>
      </c>
      <c r="AV5" s="23" t="s">
        <v>84</v>
      </c>
      <c r="AW5" s="23" t="s">
        <v>85</v>
      </c>
      <c r="AX5" s="23" t="s">
        <v>86</v>
      </c>
      <c r="AY5" s="23" t="s">
        <v>87</v>
      </c>
      <c r="AZ5" s="23" t="s">
        <v>89</v>
      </c>
      <c r="BA5" s="23" t="s">
        <v>90</v>
      </c>
      <c r="BB5" s="23" t="s">
        <v>91</v>
      </c>
      <c r="BC5" s="23" t="s">
        <v>92</v>
      </c>
      <c r="BD5" s="23" t="s">
        <v>93</v>
      </c>
      <c r="BE5" s="23" t="s">
        <v>88</v>
      </c>
      <c r="BF5" s="23" t="s">
        <v>83</v>
      </c>
      <c r="BG5" s="23" t="s">
        <v>84</v>
      </c>
      <c r="BH5" s="23" t="s">
        <v>85</v>
      </c>
      <c r="BI5" s="23" t="s">
        <v>86</v>
      </c>
      <c r="BJ5" s="23" t="s">
        <v>87</v>
      </c>
      <c r="BK5" s="23" t="s">
        <v>89</v>
      </c>
      <c r="BL5" s="23" t="s">
        <v>90</v>
      </c>
      <c r="BM5" s="23" t="s">
        <v>91</v>
      </c>
      <c r="BN5" s="23" t="s">
        <v>92</v>
      </c>
      <c r="BO5" s="23" t="s">
        <v>93</v>
      </c>
      <c r="BP5" s="23" t="s">
        <v>88</v>
      </c>
      <c r="BQ5" s="23" t="s">
        <v>83</v>
      </c>
      <c r="BR5" s="23" t="s">
        <v>84</v>
      </c>
      <c r="BS5" s="23" t="s">
        <v>85</v>
      </c>
      <c r="BT5" s="23" t="s">
        <v>86</v>
      </c>
      <c r="BU5" s="23" t="s">
        <v>87</v>
      </c>
      <c r="BV5" s="23" t="s">
        <v>89</v>
      </c>
      <c r="BW5" s="23" t="s">
        <v>90</v>
      </c>
      <c r="BX5" s="23" t="s">
        <v>91</v>
      </c>
      <c r="BY5" s="23" t="s">
        <v>92</v>
      </c>
      <c r="BZ5" s="23" t="s">
        <v>93</v>
      </c>
      <c r="CA5" s="23" t="s">
        <v>88</v>
      </c>
      <c r="CB5" s="23" t="s">
        <v>83</v>
      </c>
      <c r="CC5" s="23" t="s">
        <v>84</v>
      </c>
      <c r="CD5" s="23" t="s">
        <v>85</v>
      </c>
      <c r="CE5" s="23" t="s">
        <v>86</v>
      </c>
      <c r="CF5" s="23" t="s">
        <v>87</v>
      </c>
      <c r="CG5" s="23" t="s">
        <v>89</v>
      </c>
      <c r="CH5" s="23" t="s">
        <v>90</v>
      </c>
      <c r="CI5" s="23" t="s">
        <v>91</v>
      </c>
      <c r="CJ5" s="23" t="s">
        <v>92</v>
      </c>
      <c r="CK5" s="23" t="s">
        <v>93</v>
      </c>
      <c r="CL5" s="23" t="s">
        <v>88</v>
      </c>
      <c r="CM5" s="23" t="s">
        <v>83</v>
      </c>
      <c r="CN5" s="23" t="s">
        <v>84</v>
      </c>
      <c r="CO5" s="23" t="s">
        <v>85</v>
      </c>
      <c r="CP5" s="23" t="s">
        <v>86</v>
      </c>
      <c r="CQ5" s="23" t="s">
        <v>87</v>
      </c>
      <c r="CR5" s="23" t="s">
        <v>89</v>
      </c>
      <c r="CS5" s="23" t="s">
        <v>90</v>
      </c>
      <c r="CT5" s="23" t="s">
        <v>91</v>
      </c>
      <c r="CU5" s="23" t="s">
        <v>92</v>
      </c>
      <c r="CV5" s="23" t="s">
        <v>93</v>
      </c>
      <c r="CW5" s="23" t="s">
        <v>88</v>
      </c>
      <c r="CX5" s="23" t="s">
        <v>83</v>
      </c>
      <c r="CY5" s="23" t="s">
        <v>84</v>
      </c>
      <c r="CZ5" s="23" t="s">
        <v>85</v>
      </c>
      <c r="DA5" s="23" t="s">
        <v>86</v>
      </c>
      <c r="DB5" s="23" t="s">
        <v>87</v>
      </c>
      <c r="DC5" s="23" t="s">
        <v>89</v>
      </c>
      <c r="DD5" s="23" t="s">
        <v>90</v>
      </c>
      <c r="DE5" s="23" t="s">
        <v>91</v>
      </c>
      <c r="DF5" s="23" t="s">
        <v>92</v>
      </c>
      <c r="DG5" s="23" t="s">
        <v>93</v>
      </c>
      <c r="DH5" s="23" t="s">
        <v>88</v>
      </c>
      <c r="DI5" s="23" t="s">
        <v>83</v>
      </c>
      <c r="DJ5" s="23" t="s">
        <v>84</v>
      </c>
      <c r="DK5" s="23" t="s">
        <v>85</v>
      </c>
      <c r="DL5" s="23" t="s">
        <v>86</v>
      </c>
      <c r="DM5" s="23" t="s">
        <v>87</v>
      </c>
      <c r="DN5" s="23" t="s">
        <v>89</v>
      </c>
      <c r="DO5" s="23" t="s">
        <v>90</v>
      </c>
      <c r="DP5" s="23" t="s">
        <v>91</v>
      </c>
      <c r="DQ5" s="23" t="s">
        <v>92</v>
      </c>
      <c r="DR5" s="23" t="s">
        <v>93</v>
      </c>
      <c r="DS5" s="23" t="s">
        <v>88</v>
      </c>
      <c r="DT5" s="23" t="s">
        <v>83</v>
      </c>
      <c r="DU5" s="23" t="s">
        <v>84</v>
      </c>
      <c r="DV5" s="23" t="s">
        <v>85</v>
      </c>
      <c r="DW5" s="23" t="s">
        <v>86</v>
      </c>
      <c r="DX5" s="23" t="s">
        <v>87</v>
      </c>
      <c r="DY5" s="23" t="s">
        <v>89</v>
      </c>
      <c r="DZ5" s="23" t="s">
        <v>90</v>
      </c>
      <c r="EA5" s="23" t="s">
        <v>91</v>
      </c>
      <c r="EB5" s="23" t="s">
        <v>92</v>
      </c>
      <c r="EC5" s="23" t="s">
        <v>93</v>
      </c>
      <c r="ED5" s="23" t="s">
        <v>88</v>
      </c>
      <c r="EE5" s="23" t="s">
        <v>83</v>
      </c>
      <c r="EF5" s="23" t="s">
        <v>84</v>
      </c>
      <c r="EG5" s="23" t="s">
        <v>85</v>
      </c>
      <c r="EH5" s="23" t="s">
        <v>86</v>
      </c>
      <c r="EI5" s="23" t="s">
        <v>87</v>
      </c>
      <c r="EJ5" s="23" t="s">
        <v>89</v>
      </c>
      <c r="EK5" s="23" t="s">
        <v>90</v>
      </c>
      <c r="EL5" s="23" t="s">
        <v>91</v>
      </c>
      <c r="EM5" s="23" t="s">
        <v>92</v>
      </c>
      <c r="EN5" s="23" t="s">
        <v>93</v>
      </c>
      <c r="EO5" s="23" t="s">
        <v>88</v>
      </c>
    </row>
    <row r="6" spans="1:148" s="13" customFormat="1" x14ac:dyDescent="0.2">
      <c r="A6" s="14" t="s">
        <v>94</v>
      </c>
      <c r="B6" s="19">
        <f t="shared" ref="B6:X6" si="1">B7</f>
        <v>2022</v>
      </c>
      <c r="C6" s="19">
        <f t="shared" si="1"/>
        <v>262137</v>
      </c>
      <c r="D6" s="19">
        <f t="shared" si="1"/>
        <v>46</v>
      </c>
      <c r="E6" s="19">
        <f t="shared" si="1"/>
        <v>17</v>
      </c>
      <c r="F6" s="19">
        <f t="shared" si="1"/>
        <v>5</v>
      </c>
      <c r="G6" s="19">
        <f t="shared" si="1"/>
        <v>0</v>
      </c>
      <c r="H6" s="19" t="str">
        <f t="shared" si="1"/>
        <v>京都府　南丹市</v>
      </c>
      <c r="I6" s="19" t="str">
        <f t="shared" si="1"/>
        <v>法適用</v>
      </c>
      <c r="J6" s="19" t="str">
        <f t="shared" si="1"/>
        <v>下水道事業</v>
      </c>
      <c r="K6" s="19" t="str">
        <f t="shared" si="1"/>
        <v>農業集落排水</v>
      </c>
      <c r="L6" s="19" t="str">
        <f t="shared" si="1"/>
        <v>F2</v>
      </c>
      <c r="M6" s="19" t="str">
        <f t="shared" si="1"/>
        <v>非設置</v>
      </c>
      <c r="N6" s="24" t="str">
        <f t="shared" si="1"/>
        <v>-</v>
      </c>
      <c r="O6" s="24">
        <f t="shared" si="1"/>
        <v>64.510000000000005</v>
      </c>
      <c r="P6" s="24">
        <f t="shared" si="1"/>
        <v>15.58</v>
      </c>
      <c r="Q6" s="24">
        <f t="shared" si="1"/>
        <v>78.349999999999994</v>
      </c>
      <c r="R6" s="24">
        <f t="shared" si="1"/>
        <v>3520</v>
      </c>
      <c r="S6" s="24">
        <f t="shared" si="1"/>
        <v>30499</v>
      </c>
      <c r="T6" s="24">
        <f t="shared" si="1"/>
        <v>616.4</v>
      </c>
      <c r="U6" s="24">
        <f t="shared" si="1"/>
        <v>49.48</v>
      </c>
      <c r="V6" s="24">
        <f t="shared" si="1"/>
        <v>4712</v>
      </c>
      <c r="W6" s="24">
        <f t="shared" si="1"/>
        <v>3.71</v>
      </c>
      <c r="X6" s="24">
        <f t="shared" si="1"/>
        <v>1270.08</v>
      </c>
      <c r="Y6" s="28" t="str">
        <f t="shared" ref="Y6:AH6" si="2">IF(Y7="",NA(),Y7)</f>
        <v>-</v>
      </c>
      <c r="Z6" s="28" t="str">
        <f t="shared" si="2"/>
        <v>-</v>
      </c>
      <c r="AA6" s="28">
        <f t="shared" si="2"/>
        <v>95.99</v>
      </c>
      <c r="AB6" s="28">
        <f t="shared" si="2"/>
        <v>99.63</v>
      </c>
      <c r="AC6" s="28">
        <f t="shared" si="2"/>
        <v>97.97</v>
      </c>
      <c r="AD6" s="28" t="str">
        <f t="shared" si="2"/>
        <v>-</v>
      </c>
      <c r="AE6" s="28" t="str">
        <f t="shared" si="2"/>
        <v>-</v>
      </c>
      <c r="AF6" s="28">
        <f t="shared" si="2"/>
        <v>106.37</v>
      </c>
      <c r="AG6" s="28">
        <f t="shared" si="2"/>
        <v>106.07</v>
      </c>
      <c r="AH6" s="28">
        <f t="shared" si="2"/>
        <v>105.5</v>
      </c>
      <c r="AI6" s="24" t="str">
        <f>IF(AI7="","",IF(AI7="-","【-】","【"&amp;SUBSTITUTE(TEXT(AI7,"#,##0.00"),"-","△")&amp;"】"))</f>
        <v>【103.61】</v>
      </c>
      <c r="AJ6" s="28" t="str">
        <f t="shared" ref="AJ6:AS6" si="3">IF(AJ7="",NA(),AJ7)</f>
        <v>-</v>
      </c>
      <c r="AK6" s="28" t="str">
        <f t="shared" si="3"/>
        <v>-</v>
      </c>
      <c r="AL6" s="28">
        <f t="shared" si="3"/>
        <v>45.73</v>
      </c>
      <c r="AM6" s="28">
        <f t="shared" si="3"/>
        <v>47.21</v>
      </c>
      <c r="AN6" s="28">
        <f t="shared" si="3"/>
        <v>57.58</v>
      </c>
      <c r="AO6" s="28" t="str">
        <f t="shared" si="3"/>
        <v>-</v>
      </c>
      <c r="AP6" s="28" t="str">
        <f t="shared" si="3"/>
        <v>-</v>
      </c>
      <c r="AQ6" s="28">
        <f t="shared" si="3"/>
        <v>139.02000000000001</v>
      </c>
      <c r="AR6" s="28">
        <f t="shared" si="3"/>
        <v>132.04</v>
      </c>
      <c r="AS6" s="28">
        <f t="shared" si="3"/>
        <v>145.43</v>
      </c>
      <c r="AT6" s="24" t="str">
        <f>IF(AT7="","",IF(AT7="-","【-】","【"&amp;SUBSTITUTE(TEXT(AT7,"#,##0.00"),"-","△")&amp;"】"))</f>
        <v>【133.62】</v>
      </c>
      <c r="AU6" s="28" t="str">
        <f t="shared" ref="AU6:BD6" si="4">IF(AU7="",NA(),AU7)</f>
        <v>-</v>
      </c>
      <c r="AV6" s="28" t="str">
        <f t="shared" si="4"/>
        <v>-</v>
      </c>
      <c r="AW6" s="28">
        <f t="shared" si="4"/>
        <v>49.16</v>
      </c>
      <c r="AX6" s="28">
        <f t="shared" si="4"/>
        <v>35.369999999999997</v>
      </c>
      <c r="AY6" s="28">
        <f t="shared" si="4"/>
        <v>16.829999999999998</v>
      </c>
      <c r="AZ6" s="28" t="str">
        <f t="shared" si="4"/>
        <v>-</v>
      </c>
      <c r="BA6" s="28" t="str">
        <f t="shared" si="4"/>
        <v>-</v>
      </c>
      <c r="BB6" s="28">
        <f t="shared" si="4"/>
        <v>29.13</v>
      </c>
      <c r="BC6" s="28">
        <f t="shared" si="4"/>
        <v>35.69</v>
      </c>
      <c r="BD6" s="28">
        <f t="shared" si="4"/>
        <v>38.4</v>
      </c>
      <c r="BE6" s="24" t="str">
        <f>IF(BE7="","",IF(BE7="-","【-】","【"&amp;SUBSTITUTE(TEXT(BE7,"#,##0.00"),"-","△")&amp;"】"))</f>
        <v>【36.94】</v>
      </c>
      <c r="BF6" s="28" t="str">
        <f t="shared" ref="BF6:BO6" si="5">IF(BF7="",NA(),BF7)</f>
        <v>-</v>
      </c>
      <c r="BG6" s="28" t="str">
        <f t="shared" si="5"/>
        <v>-</v>
      </c>
      <c r="BH6" s="28">
        <f t="shared" si="5"/>
        <v>66.55</v>
      </c>
      <c r="BI6" s="28">
        <f t="shared" si="5"/>
        <v>25.63</v>
      </c>
      <c r="BJ6" s="28">
        <f t="shared" si="5"/>
        <v>23.31</v>
      </c>
      <c r="BK6" s="28" t="str">
        <f t="shared" si="5"/>
        <v>-</v>
      </c>
      <c r="BL6" s="28" t="str">
        <f t="shared" si="5"/>
        <v>-</v>
      </c>
      <c r="BM6" s="28">
        <f t="shared" si="5"/>
        <v>867.83</v>
      </c>
      <c r="BN6" s="28">
        <f t="shared" si="5"/>
        <v>791.76</v>
      </c>
      <c r="BO6" s="28">
        <f t="shared" si="5"/>
        <v>900.82</v>
      </c>
      <c r="BP6" s="24" t="str">
        <f>IF(BP7="","",IF(BP7="-","【-】","【"&amp;SUBSTITUTE(TEXT(BP7,"#,##0.00"),"-","△")&amp;"】"))</f>
        <v>【809.19】</v>
      </c>
      <c r="BQ6" s="28" t="str">
        <f t="shared" ref="BQ6:BZ6" si="6">IF(BQ7="",NA(),BQ7)</f>
        <v>-</v>
      </c>
      <c r="BR6" s="28" t="str">
        <f t="shared" si="6"/>
        <v>-</v>
      </c>
      <c r="BS6" s="28">
        <f t="shared" si="6"/>
        <v>60.95</v>
      </c>
      <c r="BT6" s="28">
        <f t="shared" si="6"/>
        <v>57.29</v>
      </c>
      <c r="BU6" s="28">
        <f t="shared" si="6"/>
        <v>55.84</v>
      </c>
      <c r="BV6" s="28" t="str">
        <f t="shared" si="6"/>
        <v>-</v>
      </c>
      <c r="BW6" s="28" t="str">
        <f t="shared" si="6"/>
        <v>-</v>
      </c>
      <c r="BX6" s="28">
        <f t="shared" si="6"/>
        <v>57.08</v>
      </c>
      <c r="BY6" s="28">
        <f t="shared" si="6"/>
        <v>56.26</v>
      </c>
      <c r="BZ6" s="28">
        <f t="shared" si="6"/>
        <v>52.94</v>
      </c>
      <c r="CA6" s="24" t="str">
        <f>IF(CA7="","",IF(CA7="-","【-】","【"&amp;SUBSTITUTE(TEXT(CA7,"#,##0.00"),"-","△")&amp;"】"))</f>
        <v>【57.02】</v>
      </c>
      <c r="CB6" s="28" t="str">
        <f t="shared" ref="CB6:CK6" si="7">IF(CB7="",NA(),CB7)</f>
        <v>-</v>
      </c>
      <c r="CC6" s="28" t="str">
        <f t="shared" si="7"/>
        <v>-</v>
      </c>
      <c r="CD6" s="28">
        <f t="shared" si="7"/>
        <v>295.73</v>
      </c>
      <c r="CE6" s="28">
        <f t="shared" si="7"/>
        <v>317.02</v>
      </c>
      <c r="CF6" s="28">
        <f t="shared" si="7"/>
        <v>327.61</v>
      </c>
      <c r="CG6" s="28" t="str">
        <f t="shared" si="7"/>
        <v>-</v>
      </c>
      <c r="CH6" s="28" t="str">
        <f t="shared" si="7"/>
        <v>-</v>
      </c>
      <c r="CI6" s="28">
        <f t="shared" si="7"/>
        <v>274.99</v>
      </c>
      <c r="CJ6" s="28">
        <f t="shared" si="7"/>
        <v>282.08999999999997</v>
      </c>
      <c r="CK6" s="28">
        <f t="shared" si="7"/>
        <v>303.27999999999997</v>
      </c>
      <c r="CL6" s="24" t="str">
        <f>IF(CL7="","",IF(CL7="-","【-】","【"&amp;SUBSTITUTE(TEXT(CL7,"#,##0.00"),"-","△")&amp;"】"))</f>
        <v>【273.68】</v>
      </c>
      <c r="CM6" s="28" t="str">
        <f t="shared" ref="CM6:CV6" si="8">IF(CM7="",NA(),CM7)</f>
        <v>-</v>
      </c>
      <c r="CN6" s="28" t="str">
        <f t="shared" si="8"/>
        <v>-</v>
      </c>
      <c r="CO6" s="28">
        <f t="shared" si="8"/>
        <v>37.799999999999997</v>
      </c>
      <c r="CP6" s="28">
        <f t="shared" si="8"/>
        <v>38.69</v>
      </c>
      <c r="CQ6" s="28">
        <f t="shared" si="8"/>
        <v>37.4</v>
      </c>
      <c r="CR6" s="28" t="str">
        <f t="shared" si="8"/>
        <v>-</v>
      </c>
      <c r="CS6" s="28" t="str">
        <f t="shared" si="8"/>
        <v>-</v>
      </c>
      <c r="CT6" s="28">
        <f t="shared" si="8"/>
        <v>54.83</v>
      </c>
      <c r="CU6" s="28">
        <f t="shared" si="8"/>
        <v>66.53</v>
      </c>
      <c r="CV6" s="28">
        <f t="shared" si="8"/>
        <v>52.35</v>
      </c>
      <c r="CW6" s="24" t="str">
        <f>IF(CW7="","",IF(CW7="-","【-】","【"&amp;SUBSTITUTE(TEXT(CW7,"#,##0.00"),"-","△")&amp;"】"))</f>
        <v>【52.55】</v>
      </c>
      <c r="CX6" s="28" t="str">
        <f t="shared" ref="CX6:DG6" si="9">IF(CX7="",NA(),CX7)</f>
        <v>-</v>
      </c>
      <c r="CY6" s="28" t="str">
        <f t="shared" si="9"/>
        <v>-</v>
      </c>
      <c r="CZ6" s="28">
        <f t="shared" si="9"/>
        <v>92.11</v>
      </c>
      <c r="DA6" s="28">
        <f t="shared" si="9"/>
        <v>91.69</v>
      </c>
      <c r="DB6" s="28">
        <f t="shared" si="9"/>
        <v>91.47</v>
      </c>
      <c r="DC6" s="28" t="str">
        <f t="shared" si="9"/>
        <v>-</v>
      </c>
      <c r="DD6" s="28" t="str">
        <f t="shared" si="9"/>
        <v>-</v>
      </c>
      <c r="DE6" s="28">
        <f t="shared" si="9"/>
        <v>84.7</v>
      </c>
      <c r="DF6" s="28">
        <f t="shared" si="9"/>
        <v>84.67</v>
      </c>
      <c r="DG6" s="28">
        <f t="shared" si="9"/>
        <v>84.39</v>
      </c>
      <c r="DH6" s="24" t="str">
        <f>IF(DH7="","",IF(DH7="-","【-】","【"&amp;SUBSTITUTE(TEXT(DH7,"#,##0.00"),"-","△")&amp;"】"))</f>
        <v>【87.30】</v>
      </c>
      <c r="DI6" s="28" t="str">
        <f t="shared" ref="DI6:DR6" si="10">IF(DI7="",NA(),DI7)</f>
        <v>-</v>
      </c>
      <c r="DJ6" s="28" t="str">
        <f t="shared" si="10"/>
        <v>-</v>
      </c>
      <c r="DK6" s="28">
        <f t="shared" si="10"/>
        <v>4.05</v>
      </c>
      <c r="DL6" s="28">
        <f t="shared" si="10"/>
        <v>7.79</v>
      </c>
      <c r="DM6" s="28">
        <f t="shared" si="10"/>
        <v>11.37</v>
      </c>
      <c r="DN6" s="28" t="str">
        <f t="shared" si="10"/>
        <v>-</v>
      </c>
      <c r="DO6" s="28" t="str">
        <f t="shared" si="10"/>
        <v>-</v>
      </c>
      <c r="DP6" s="28">
        <f t="shared" si="10"/>
        <v>20.34</v>
      </c>
      <c r="DQ6" s="28">
        <f t="shared" si="10"/>
        <v>21.85</v>
      </c>
      <c r="DR6" s="28">
        <f t="shared" si="10"/>
        <v>25.19</v>
      </c>
      <c r="DS6" s="24" t="str">
        <f>IF(DS7="","",IF(DS7="-","【-】","【"&amp;SUBSTITUTE(TEXT(DS7,"#,##0.00"),"-","△")&amp;"】"))</f>
        <v>【27.11】</v>
      </c>
      <c r="DT6" s="28" t="str">
        <f t="shared" ref="DT6:EC6" si="11">IF(DT7="",NA(),DT7)</f>
        <v>-</v>
      </c>
      <c r="DU6" s="28" t="str">
        <f t="shared" si="11"/>
        <v>-</v>
      </c>
      <c r="DV6" s="24">
        <f t="shared" si="11"/>
        <v>0</v>
      </c>
      <c r="DW6" s="24">
        <f t="shared" si="11"/>
        <v>0</v>
      </c>
      <c r="DX6" s="24">
        <f t="shared" si="11"/>
        <v>0</v>
      </c>
      <c r="DY6" s="28" t="str">
        <f t="shared" si="11"/>
        <v>-</v>
      </c>
      <c r="DZ6" s="28" t="str">
        <f t="shared" si="11"/>
        <v>-</v>
      </c>
      <c r="EA6" s="24">
        <f t="shared" si="11"/>
        <v>0</v>
      </c>
      <c r="EB6" s="24">
        <f t="shared" si="11"/>
        <v>0</v>
      </c>
      <c r="EC6" s="24">
        <f t="shared" si="11"/>
        <v>0</v>
      </c>
      <c r="ED6" s="24" t="str">
        <f>IF(ED7="","",IF(ED7="-","【-】","【"&amp;SUBSTITUTE(TEXT(ED7,"#,##0.00"),"-","△")&amp;"】"))</f>
        <v>【0.00】</v>
      </c>
      <c r="EE6" s="28" t="str">
        <f t="shared" ref="EE6:EN6" si="12">IF(EE7="",NA(),EE7)</f>
        <v>-</v>
      </c>
      <c r="EF6" s="28" t="str">
        <f t="shared" si="12"/>
        <v>-</v>
      </c>
      <c r="EG6" s="24">
        <f t="shared" si="12"/>
        <v>0</v>
      </c>
      <c r="EH6" s="24">
        <f t="shared" si="12"/>
        <v>0</v>
      </c>
      <c r="EI6" s="24">
        <f t="shared" si="12"/>
        <v>0</v>
      </c>
      <c r="EJ6" s="28" t="str">
        <f t="shared" si="12"/>
        <v>-</v>
      </c>
      <c r="EK6" s="28" t="str">
        <f t="shared" si="12"/>
        <v>-</v>
      </c>
      <c r="EL6" s="28">
        <f t="shared" si="12"/>
        <v>0.25</v>
      </c>
      <c r="EM6" s="28">
        <f t="shared" si="12"/>
        <v>0.05</v>
      </c>
      <c r="EN6" s="28">
        <f t="shared" si="12"/>
        <v>0.03</v>
      </c>
      <c r="EO6" s="24" t="str">
        <f>IF(EO7="","",IF(EO7="-","【-】","【"&amp;SUBSTITUTE(TEXT(EO7,"#,##0.00"),"-","△")&amp;"】"))</f>
        <v>【0.02】</v>
      </c>
    </row>
    <row r="7" spans="1:148" s="13" customFormat="1" x14ac:dyDescent="0.2">
      <c r="A7" s="14"/>
      <c r="B7" s="20">
        <v>2022</v>
      </c>
      <c r="C7" s="20">
        <v>262137</v>
      </c>
      <c r="D7" s="20">
        <v>46</v>
      </c>
      <c r="E7" s="20">
        <v>17</v>
      </c>
      <c r="F7" s="20">
        <v>5</v>
      </c>
      <c r="G7" s="20">
        <v>0</v>
      </c>
      <c r="H7" s="20" t="s">
        <v>95</v>
      </c>
      <c r="I7" s="20" t="s">
        <v>96</v>
      </c>
      <c r="J7" s="20" t="s">
        <v>97</v>
      </c>
      <c r="K7" s="20" t="s">
        <v>98</v>
      </c>
      <c r="L7" s="20" t="s">
        <v>99</v>
      </c>
      <c r="M7" s="20" t="s">
        <v>100</v>
      </c>
      <c r="N7" s="25" t="s">
        <v>101</v>
      </c>
      <c r="O7" s="25">
        <v>64.510000000000005</v>
      </c>
      <c r="P7" s="25">
        <v>15.58</v>
      </c>
      <c r="Q7" s="25">
        <v>78.349999999999994</v>
      </c>
      <c r="R7" s="25">
        <v>3520</v>
      </c>
      <c r="S7" s="25">
        <v>30499</v>
      </c>
      <c r="T7" s="25">
        <v>616.4</v>
      </c>
      <c r="U7" s="25">
        <v>49.48</v>
      </c>
      <c r="V7" s="25">
        <v>4712</v>
      </c>
      <c r="W7" s="25">
        <v>3.71</v>
      </c>
      <c r="X7" s="25">
        <v>1270.08</v>
      </c>
      <c r="Y7" s="25" t="s">
        <v>101</v>
      </c>
      <c r="Z7" s="25" t="s">
        <v>101</v>
      </c>
      <c r="AA7" s="25">
        <v>95.99</v>
      </c>
      <c r="AB7" s="25">
        <v>99.63</v>
      </c>
      <c r="AC7" s="25">
        <v>97.97</v>
      </c>
      <c r="AD7" s="25" t="s">
        <v>101</v>
      </c>
      <c r="AE7" s="25" t="s">
        <v>101</v>
      </c>
      <c r="AF7" s="25">
        <v>106.37</v>
      </c>
      <c r="AG7" s="25">
        <v>106.07</v>
      </c>
      <c r="AH7" s="25">
        <v>105.5</v>
      </c>
      <c r="AI7" s="25">
        <v>103.61</v>
      </c>
      <c r="AJ7" s="25" t="s">
        <v>101</v>
      </c>
      <c r="AK7" s="25" t="s">
        <v>101</v>
      </c>
      <c r="AL7" s="25">
        <v>45.73</v>
      </c>
      <c r="AM7" s="25">
        <v>47.21</v>
      </c>
      <c r="AN7" s="25">
        <v>57.58</v>
      </c>
      <c r="AO7" s="25" t="s">
        <v>101</v>
      </c>
      <c r="AP7" s="25" t="s">
        <v>101</v>
      </c>
      <c r="AQ7" s="25">
        <v>139.02000000000001</v>
      </c>
      <c r="AR7" s="25">
        <v>132.04</v>
      </c>
      <c r="AS7" s="25">
        <v>145.43</v>
      </c>
      <c r="AT7" s="25">
        <v>133.62</v>
      </c>
      <c r="AU7" s="25" t="s">
        <v>101</v>
      </c>
      <c r="AV7" s="25" t="s">
        <v>101</v>
      </c>
      <c r="AW7" s="25">
        <v>49.16</v>
      </c>
      <c r="AX7" s="25">
        <v>35.369999999999997</v>
      </c>
      <c r="AY7" s="25">
        <v>16.829999999999998</v>
      </c>
      <c r="AZ7" s="25" t="s">
        <v>101</v>
      </c>
      <c r="BA7" s="25" t="s">
        <v>101</v>
      </c>
      <c r="BB7" s="25">
        <v>29.13</v>
      </c>
      <c r="BC7" s="25">
        <v>35.69</v>
      </c>
      <c r="BD7" s="25">
        <v>38.4</v>
      </c>
      <c r="BE7" s="25">
        <v>36.94</v>
      </c>
      <c r="BF7" s="25" t="s">
        <v>101</v>
      </c>
      <c r="BG7" s="25" t="s">
        <v>101</v>
      </c>
      <c r="BH7" s="25">
        <v>66.55</v>
      </c>
      <c r="BI7" s="25">
        <v>25.63</v>
      </c>
      <c r="BJ7" s="25">
        <v>23.31</v>
      </c>
      <c r="BK7" s="25" t="s">
        <v>101</v>
      </c>
      <c r="BL7" s="25" t="s">
        <v>101</v>
      </c>
      <c r="BM7" s="25">
        <v>867.83</v>
      </c>
      <c r="BN7" s="25">
        <v>791.76</v>
      </c>
      <c r="BO7" s="25">
        <v>900.82</v>
      </c>
      <c r="BP7" s="25">
        <v>809.19</v>
      </c>
      <c r="BQ7" s="25" t="s">
        <v>101</v>
      </c>
      <c r="BR7" s="25" t="s">
        <v>101</v>
      </c>
      <c r="BS7" s="25">
        <v>60.95</v>
      </c>
      <c r="BT7" s="25">
        <v>57.29</v>
      </c>
      <c r="BU7" s="25">
        <v>55.84</v>
      </c>
      <c r="BV7" s="25" t="s">
        <v>101</v>
      </c>
      <c r="BW7" s="25" t="s">
        <v>101</v>
      </c>
      <c r="BX7" s="25">
        <v>57.08</v>
      </c>
      <c r="BY7" s="25">
        <v>56.26</v>
      </c>
      <c r="BZ7" s="25">
        <v>52.94</v>
      </c>
      <c r="CA7" s="25">
        <v>57.02</v>
      </c>
      <c r="CB7" s="25" t="s">
        <v>101</v>
      </c>
      <c r="CC7" s="25" t="s">
        <v>101</v>
      </c>
      <c r="CD7" s="25">
        <v>295.73</v>
      </c>
      <c r="CE7" s="25">
        <v>317.02</v>
      </c>
      <c r="CF7" s="25">
        <v>327.61</v>
      </c>
      <c r="CG7" s="25" t="s">
        <v>101</v>
      </c>
      <c r="CH7" s="25" t="s">
        <v>101</v>
      </c>
      <c r="CI7" s="25">
        <v>274.99</v>
      </c>
      <c r="CJ7" s="25">
        <v>282.08999999999997</v>
      </c>
      <c r="CK7" s="25">
        <v>303.27999999999997</v>
      </c>
      <c r="CL7" s="25">
        <v>273.68</v>
      </c>
      <c r="CM7" s="25" t="s">
        <v>101</v>
      </c>
      <c r="CN7" s="25" t="s">
        <v>101</v>
      </c>
      <c r="CO7" s="25">
        <v>37.799999999999997</v>
      </c>
      <c r="CP7" s="25">
        <v>38.69</v>
      </c>
      <c r="CQ7" s="25">
        <v>37.4</v>
      </c>
      <c r="CR7" s="25" t="s">
        <v>101</v>
      </c>
      <c r="CS7" s="25" t="s">
        <v>101</v>
      </c>
      <c r="CT7" s="25">
        <v>54.83</v>
      </c>
      <c r="CU7" s="25">
        <v>66.53</v>
      </c>
      <c r="CV7" s="25">
        <v>52.35</v>
      </c>
      <c r="CW7" s="25">
        <v>52.55</v>
      </c>
      <c r="CX7" s="25" t="s">
        <v>101</v>
      </c>
      <c r="CY7" s="25" t="s">
        <v>101</v>
      </c>
      <c r="CZ7" s="25">
        <v>92.11</v>
      </c>
      <c r="DA7" s="25">
        <v>91.69</v>
      </c>
      <c r="DB7" s="25">
        <v>91.47</v>
      </c>
      <c r="DC7" s="25" t="s">
        <v>101</v>
      </c>
      <c r="DD7" s="25" t="s">
        <v>101</v>
      </c>
      <c r="DE7" s="25">
        <v>84.7</v>
      </c>
      <c r="DF7" s="25">
        <v>84.67</v>
      </c>
      <c r="DG7" s="25">
        <v>84.39</v>
      </c>
      <c r="DH7" s="25">
        <v>87.3</v>
      </c>
      <c r="DI7" s="25" t="s">
        <v>101</v>
      </c>
      <c r="DJ7" s="25" t="s">
        <v>101</v>
      </c>
      <c r="DK7" s="25">
        <v>4.05</v>
      </c>
      <c r="DL7" s="25">
        <v>7.79</v>
      </c>
      <c r="DM7" s="25">
        <v>11.37</v>
      </c>
      <c r="DN7" s="25" t="s">
        <v>101</v>
      </c>
      <c r="DO7" s="25" t="s">
        <v>101</v>
      </c>
      <c r="DP7" s="25">
        <v>20.34</v>
      </c>
      <c r="DQ7" s="25">
        <v>21.85</v>
      </c>
      <c r="DR7" s="25">
        <v>25.19</v>
      </c>
      <c r="DS7" s="25">
        <v>27.11</v>
      </c>
      <c r="DT7" s="25" t="s">
        <v>101</v>
      </c>
      <c r="DU7" s="25" t="s">
        <v>101</v>
      </c>
      <c r="DV7" s="25">
        <v>0</v>
      </c>
      <c r="DW7" s="25">
        <v>0</v>
      </c>
      <c r="DX7" s="25">
        <v>0</v>
      </c>
      <c r="DY7" s="25" t="s">
        <v>101</v>
      </c>
      <c r="DZ7" s="25" t="s">
        <v>101</v>
      </c>
      <c r="EA7" s="25">
        <v>0</v>
      </c>
      <c r="EB7" s="25">
        <v>0</v>
      </c>
      <c r="EC7" s="25">
        <v>0</v>
      </c>
      <c r="ED7" s="25">
        <v>0</v>
      </c>
      <c r="EE7" s="25" t="s">
        <v>101</v>
      </c>
      <c r="EF7" s="25" t="s">
        <v>101</v>
      </c>
      <c r="EG7" s="25">
        <v>0</v>
      </c>
      <c r="EH7" s="25">
        <v>0</v>
      </c>
      <c r="EI7" s="25">
        <v>0</v>
      </c>
      <c r="EJ7" s="25" t="s">
        <v>101</v>
      </c>
      <c r="EK7" s="25" t="s">
        <v>101</v>
      </c>
      <c r="EL7" s="25">
        <v>0.25</v>
      </c>
      <c r="EM7" s="25">
        <v>0.05</v>
      </c>
      <c r="EN7" s="25">
        <v>0.03</v>
      </c>
      <c r="EO7" s="25">
        <v>0.02</v>
      </c>
    </row>
    <row r="8" spans="1:148" x14ac:dyDescent="0.2">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2">
      <c r="A9" s="15"/>
      <c r="B9" s="15" t="s">
        <v>102</v>
      </c>
      <c r="C9" s="15" t="s">
        <v>103</v>
      </c>
      <c r="D9" s="15" t="s">
        <v>104</v>
      </c>
      <c r="E9" s="15" t="s">
        <v>105</v>
      </c>
      <c r="F9" s="15" t="s">
        <v>106</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2">
      <c r="A10" s="15" t="s">
        <v>30</v>
      </c>
      <c r="B10" s="21">
        <f>DATEVALUE($B7+12-B11&amp;"/1/"&amp;B12)</f>
        <v>47484</v>
      </c>
      <c r="C10" s="22">
        <f>DATEVALUE($B7+12-C11&amp;"/1/"&amp;C12)</f>
        <v>47849</v>
      </c>
      <c r="D10" s="22">
        <f>DATEVALUE($B7+12-D11&amp;"/1/"&amp;D12)</f>
        <v>48215</v>
      </c>
      <c r="E10" s="22">
        <f>DATEVALUE($B7+12-E11&amp;"/1/"&amp;E12)</f>
        <v>48582</v>
      </c>
      <c r="F10" s="22">
        <f>DATEVALUE($B7+12-F11&amp;"/1/"&amp;F12)</f>
        <v>48948</v>
      </c>
    </row>
    <row r="11" spans="1:148" x14ac:dyDescent="0.2">
      <c r="B11">
        <v>4</v>
      </c>
      <c r="C11">
        <v>3</v>
      </c>
      <c r="D11">
        <v>2</v>
      </c>
      <c r="E11">
        <v>1</v>
      </c>
      <c r="F11">
        <v>0</v>
      </c>
      <c r="G11" t="s">
        <v>107</v>
      </c>
    </row>
    <row r="12" spans="1:148" x14ac:dyDescent="0.2">
      <c r="B12">
        <v>1</v>
      </c>
      <c r="C12">
        <v>1</v>
      </c>
      <c r="D12">
        <v>2</v>
      </c>
      <c r="E12">
        <v>3</v>
      </c>
      <c r="F12">
        <v>4</v>
      </c>
      <c r="G12" t="s">
        <v>108</v>
      </c>
    </row>
    <row r="13" spans="1:148" x14ac:dyDescent="0.2">
      <c r="B13" t="s">
        <v>109</v>
      </c>
      <c r="C13" t="s">
        <v>110</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西村　陽平</cp:lastModifiedBy>
  <dcterms:created xsi:type="dcterms:W3CDTF">2023-12-12T01:03:06Z</dcterms:created>
  <dcterms:modified xsi:type="dcterms:W3CDTF">2024-02-13T08:17:05Z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2024-01-23T23:50:58Z</vt:filetime>
  </property>
</Properties>
</file>