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ZxX1lvhub4duytLy2n7m1wP4IzR0haQ65QmKrFytzgJht/GZy7NSGLl1sLVTMNLxXg4NclkarFGQ5LzjcsYMg==" workbookSaltValue="bZewUwgebnUfNtU3qXhUn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<sst xmlns="http://schemas.openxmlformats.org/spreadsheetml/2006/main" xmlns:r="http://schemas.openxmlformats.org/officeDocument/2006/relationships" count="115" uniqueCount="115">
  <si>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</si>
  <si>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</si>
  <si>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</si>
  <si>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</si>
  <si>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</si>
  <si>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</si>
  <si>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</si>
  <si>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</si>
  <si>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</si>
  <si>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</si>
  <si>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</si>
  <si>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</si>
  <si>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</si>
  <si>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</si>
  <si>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</si>
  <si>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</si>
  <si>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</si>
  <si>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</si>
  <si>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</si>
  <si>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</si>
  <si>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</si>
  <si>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</si>
  <si>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</si>
  <si>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</si>
  <si>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</si>
  <si>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</si>
  <si>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</si>
  <si>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</si>
  <si>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</si>
  <si>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</si>
  <si>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</si>
  <si>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</si>
  <si>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</si>
  <si>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</si>
  <si>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</si>
  <si>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</si>
  <si>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</si>
  <si>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</si>
  <si>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</si>
  <si>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</si>
  <si>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</si>
  <si>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</si>
  <si>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</si>
  <si>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</si>
  <si>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</si>
  <si>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</si>
  <si>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</si>
  <si>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</si>
  <si>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</si>
  <si>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</si>
  <si>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</si>
  <si>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</si>
  <si>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</si>
  <si>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</si>
  <si>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</si>
  <si>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</si>
  <si>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</si>
  <si>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</si>
  <si>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</si>
  <si>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</si>
  <si>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</si>
  <si>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</si>
  <si>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</si>
  <si>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</si>
  <si>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</si>
  <si>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</si>
  <si>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</si>
  <si>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</si>
  <si>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</si>
  <si>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</si>
  <si>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</si>
  <si>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</si>
  <si>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</si>
  <si>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</si>
  <si>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</si>
  <si>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</si>
  <si>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</si>
  <si>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</si>
  <si>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</si>
  <si>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</si>
  <si>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</si>
  <si>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</si>
  <si>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</si>
  <si>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</si>
  <si>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</si>
  <si>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</si>
  <si>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</si>
  <si>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</si>
  <si>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</si>
  <si>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</si>
  <si>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</si>
  <si>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</si>
  <si>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</si>
  <si>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</si>
  <si>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</si>
  <si>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</si>
  <si>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</si>
  <si>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</si>
  <si>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</si>
  <si>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</si>
  <si>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</si>
  <si>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</si>
  <si>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</si>
  <si>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</si>
  <si>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</si>
  <si>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</si>
  <si>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</si>
  <si>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</si>
  <si>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</si>
  <si>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</si>
  <si>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</si>
  <si>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</si>
  <si>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公営企業会計移行後3年度目であるため、有形固定資産減価償却率は低い状況となっているが、供用開始の平成7年から27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</si>
  <si>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t>　経常収支は黒字であり累積欠損金は発生していないものの、今後は人口減少による使用料収入の減少や施設の老朽化に伴う経費の増加等により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これらの課題を踏まえて、将来にわたって安定的に事業を継続していくために今後の経営方針や事業計画の見直しを行い、状況の変化に対応した持続可能な経営に取り組んでいく。</t>
  </si>
  <si>
    <t>①経常収支比率、⑤経費回収率
　経常収支比率は100%を上回っており、経費回収率も100％に近い数値であるが、今後は使用料収入等の減少や、施設の老朽化等に伴う経費の増加により経営の悪化が見込まれるため、汚水処理費の削減努力を行ったうえで、適正な料金水準についても検討する必要がある。
③流動比率
　前年度より数値は改善しているものの、建設改良費等の財源に充てるための企業債の次年度償還額が多額であることから、100％を下回っている。
④企業債残高対事業規模比率
　類似団体平均を大幅に下回ってはいるものの、今後の投資規模や料金水準等について検討する必要がある。
⑥汚水処理原価
　類似団体平均を下回っているものの、汚水処理経費の増加傾向により今後も上昇が見込まれるため、経費の削減等に務める必要がある。
⑦施設利用率
　施設利用率は類似団体平均と同程度であるが、水洗化率が90％を超えているにもかかわらず低い状況である。人口増加を前提とした事業計画に基づいて施設が整備されているものの、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122" eb="126">
      <t>リョウキ</t>
    </rPh>
    <rPh sb="373" eb="376">
      <t>ドウテイド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</si>
</sst>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108.23</c:v>
                </c:pt>
                <c:pt idx="3">
                  <c:v>112.55</c:v>
                </c:pt>
                <c:pt idx="4">
                  <c:v>111.68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4.21</c:v>
                </c:pt>
                <c:pt idx="3">
                  <c:v>7.99</c:v>
                </c:pt>
                <c:pt idx="4">
                  <c:v>11.48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71.88</c:v>
                </c:pt>
                <c:pt idx="3">
                  <c:v>79.75</c:v>
                </c:pt>
                <c:pt idx="4">
                  <c:v>81.650000000000006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355.34</c:v>
                </c:pt>
                <c:pt idx="3">
                  <c:v>241.29</c:v>
                </c:pt>
                <c:pt idx="4">
                  <c:v>159.13999999999999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98.4</c:v>
                </c:pt>
                <c:pt idx="3">
                  <c:v>95.77</c:v>
                </c:pt>
                <c:pt idx="4">
                  <c:v>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188.03</c:v>
                </c:pt>
                <c:pt idx="3">
                  <c:v>194.02</c:v>
                </c:pt>
                <c:pt idx="4">
                  <c:v>193.86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40.33</c:v>
                </c:pt>
                <c:pt idx="3">
                  <c:v>41.21</c:v>
                </c:pt>
                <c:pt idx="4">
                  <c:v>41.01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91.03</c:v>
                </c:pt>
                <c:pt idx="3">
                  <c:v>91.61</c:v>
                </c:pt>
                <c:pt idx="4">
                  <c:v>91.69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31" workbookViewId="0">
      <selection activeCell="BL45" sqref="BL45:BZ46"/>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17</v>
      </c>
      <c r="BC7" s="5"/>
      <c r="BD7" s="5"/>
      <c r="BE7" s="5"/>
      <c r="BF7" s="5"/>
      <c r="BG7" s="5"/>
      <c r="BH7" s="5"/>
      <c r="BI7" s="5"/>
      <c r="BJ7" s="3"/>
      <c r="BK7" s="3"/>
      <c r="BL7" s="26" t="s">
        <v>18</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30499</v>
      </c>
      <c r="AM8" s="21"/>
      <c r="AN8" s="21"/>
      <c r="AO8" s="21"/>
      <c r="AP8" s="21"/>
      <c r="AQ8" s="21"/>
      <c r="AR8" s="21"/>
      <c r="AS8" s="21"/>
      <c r="AT8" s="7">
        <f>データ!T6</f>
        <v>616.4</v>
      </c>
      <c r="AU8" s="7"/>
      <c r="AV8" s="7"/>
      <c r="AW8" s="7"/>
      <c r="AX8" s="7"/>
      <c r="AY8" s="7"/>
      <c r="AZ8" s="7"/>
      <c r="BA8" s="7"/>
      <c r="BB8" s="7">
        <f>データ!U6</f>
        <v>49.48</v>
      </c>
      <c r="BC8" s="7"/>
      <c r="BD8" s="7"/>
      <c r="BE8" s="7"/>
      <c r="BF8" s="7"/>
      <c r="BG8" s="7"/>
      <c r="BH8" s="7"/>
      <c r="BI8" s="7"/>
      <c r="BJ8" s="3"/>
      <c r="BK8" s="3"/>
      <c r="BL8" s="27" t="s">
        <v>12</v>
      </c>
      <c r="BM8" s="39"/>
      <c r="BN8" s="48"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65.59</v>
      </c>
      <c r="J10" s="7"/>
      <c r="K10" s="7"/>
      <c r="L10" s="7"/>
      <c r="M10" s="7"/>
      <c r="N10" s="7"/>
      <c r="O10" s="7"/>
      <c r="P10" s="7">
        <f>データ!P6</f>
        <v>18.809999999999999</v>
      </c>
      <c r="Q10" s="7"/>
      <c r="R10" s="7"/>
      <c r="S10" s="7"/>
      <c r="T10" s="7"/>
      <c r="U10" s="7"/>
      <c r="V10" s="7"/>
      <c r="W10" s="7">
        <f>データ!Q6</f>
        <v>84.85</v>
      </c>
      <c r="X10" s="7"/>
      <c r="Y10" s="7"/>
      <c r="Z10" s="7"/>
      <c r="AA10" s="7"/>
      <c r="AB10" s="7"/>
      <c r="AC10" s="7"/>
      <c r="AD10" s="21">
        <f>データ!R6</f>
        <v>3520</v>
      </c>
      <c r="AE10" s="21"/>
      <c r="AF10" s="21"/>
      <c r="AG10" s="21"/>
      <c r="AH10" s="21"/>
      <c r="AI10" s="21"/>
      <c r="AJ10" s="21"/>
      <c r="AK10" s="2"/>
      <c r="AL10" s="21">
        <f>データ!V6</f>
        <v>5690</v>
      </c>
      <c r="AM10" s="21"/>
      <c r="AN10" s="21"/>
      <c r="AO10" s="21"/>
      <c r="AP10" s="21"/>
      <c r="AQ10" s="21"/>
      <c r="AR10" s="21"/>
      <c r="AS10" s="21"/>
      <c r="AT10" s="7">
        <f>データ!W6</f>
        <v>3.19</v>
      </c>
      <c r="AU10" s="7"/>
      <c r="AV10" s="7"/>
      <c r="AW10" s="7"/>
      <c r="AX10" s="7"/>
      <c r="AY10" s="7"/>
      <c r="AZ10" s="7"/>
      <c r="BA10" s="7"/>
      <c r="BB10" s="7">
        <f>データ!X6</f>
        <v>1783.7</v>
      </c>
      <c r="BC10" s="7"/>
      <c r="BD10" s="7"/>
      <c r="BE10" s="7"/>
      <c r="BF10" s="7"/>
      <c r="BG10" s="7"/>
      <c r="BH10" s="7"/>
      <c r="BI10" s="7"/>
      <c r="BJ10" s="2"/>
      <c r="BK10" s="2"/>
      <c r="BL10" s="29" t="s">
        <v>37</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8</v>
      </c>
      <c r="J84" s="12" t="s">
        <v>48</v>
      </c>
      <c r="K84" s="12" t="s">
        <v>49</v>
      </c>
      <c r="L84" s="12" t="s">
        <v>32</v>
      </c>
      <c r="M84" s="12" t="s">
        <v>35</v>
      </c>
      <c r="N84" s="12" t="s">
        <v>51</v>
      </c>
      <c r="O84" s="12" t="s">
        <v>53</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MRoUMeju4ekZospVifeBSXHhVarT/He/rQlOLYW9qY2Tv41nBqrdgh6uW/KMQE3fvtgi6gG9lM27u8PXc5u7w==" saltValue="CK7IfcA4OYPgTYvvmxecU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19</v>
      </c>
      <c r="B3" s="64" t="s">
        <v>31</v>
      </c>
      <c r="C3" s="64" t="s">
        <v>57</v>
      </c>
      <c r="D3" s="64" t="s">
        <v>58</v>
      </c>
      <c r="E3" s="64" t="s">
        <v>3</v>
      </c>
      <c r="F3" s="64" t="s">
        <v>2</v>
      </c>
      <c r="G3" s="64" t="s">
        <v>24</v>
      </c>
      <c r="H3" s="71" t="s">
        <v>59</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60</v>
      </c>
      <c r="B4" s="65"/>
      <c r="C4" s="65"/>
      <c r="D4" s="65"/>
      <c r="E4" s="65"/>
      <c r="F4" s="65"/>
      <c r="G4" s="65"/>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27</v>
      </c>
      <c r="AV4" s="83"/>
      <c r="AW4" s="83"/>
      <c r="AX4" s="83"/>
      <c r="AY4" s="83"/>
      <c r="AZ4" s="83"/>
      <c r="BA4" s="83"/>
      <c r="BB4" s="83"/>
      <c r="BC4" s="83"/>
      <c r="BD4" s="83"/>
      <c r="BE4" s="83"/>
      <c r="BF4" s="83" t="s">
        <v>62</v>
      </c>
      <c r="BG4" s="83"/>
      <c r="BH4" s="83"/>
      <c r="BI4" s="83"/>
      <c r="BJ4" s="83"/>
      <c r="BK4" s="83"/>
      <c r="BL4" s="83"/>
      <c r="BM4" s="83"/>
      <c r="BN4" s="83"/>
      <c r="BO4" s="83"/>
      <c r="BP4" s="83"/>
      <c r="BQ4" s="83" t="s">
        <v>14</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56</v>
      </c>
      <c r="I5" s="73" t="s">
        <v>70</v>
      </c>
      <c r="J5" s="73" t="s">
        <v>71</v>
      </c>
      <c r="K5" s="73" t="s">
        <v>72</v>
      </c>
      <c r="L5" s="73" t="s">
        <v>73</v>
      </c>
      <c r="M5" s="73" t="s">
        <v>4</v>
      </c>
      <c r="N5" s="73" t="s">
        <v>74</v>
      </c>
      <c r="O5" s="73" t="s">
        <v>75</v>
      </c>
      <c r="P5" s="73" t="s">
        <v>76</v>
      </c>
      <c r="Q5" s="73" t="s">
        <v>77</v>
      </c>
      <c r="R5" s="73" t="s">
        <v>78</v>
      </c>
      <c r="S5" s="73" t="s">
        <v>79</v>
      </c>
      <c r="T5" s="73" t="s">
        <v>80</v>
      </c>
      <c r="U5" s="73" t="s">
        <v>64</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43</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2022</v>
      </c>
      <c r="C6" s="67">
        <f t="shared" si="1"/>
        <v>262137</v>
      </c>
      <c r="D6" s="67">
        <f t="shared" si="1"/>
        <v>46</v>
      </c>
      <c r="E6" s="67">
        <f t="shared" si="1"/>
        <v>17</v>
      </c>
      <c r="F6" s="67">
        <f t="shared" si="1"/>
        <v>4</v>
      </c>
      <c r="G6" s="67">
        <f t="shared" si="1"/>
        <v>0</v>
      </c>
      <c r="H6" s="67" t="str">
        <f t="shared" si="1"/>
        <v>京都府　南丹市</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65.59</v>
      </c>
      <c r="P6" s="76">
        <f t="shared" si="1"/>
        <v>18.809999999999999</v>
      </c>
      <c r="Q6" s="76">
        <f t="shared" si="1"/>
        <v>84.85</v>
      </c>
      <c r="R6" s="76">
        <f t="shared" si="1"/>
        <v>3520</v>
      </c>
      <c r="S6" s="76">
        <f t="shared" si="1"/>
        <v>30499</v>
      </c>
      <c r="T6" s="76">
        <f t="shared" si="1"/>
        <v>616.4</v>
      </c>
      <c r="U6" s="76">
        <f t="shared" si="1"/>
        <v>49.48</v>
      </c>
      <c r="V6" s="76">
        <f t="shared" si="1"/>
        <v>5690</v>
      </c>
      <c r="W6" s="76">
        <f t="shared" si="1"/>
        <v>3.19</v>
      </c>
      <c r="X6" s="76">
        <f t="shared" si="1"/>
        <v>1783.7</v>
      </c>
      <c r="Y6" s="84" t="str">
        <f t="shared" ref="Y6:AH6" si="2">IF(Y7="",NA(),Y7)</f>
        <v>-</v>
      </c>
      <c r="Z6" s="84" t="str">
        <f t="shared" si="2"/>
        <v>-</v>
      </c>
      <c r="AA6" s="84">
        <f t="shared" si="2"/>
        <v>108.23</v>
      </c>
      <c r="AB6" s="84">
        <f t="shared" si="2"/>
        <v>112.55</v>
      </c>
      <c r="AC6" s="84">
        <f t="shared" si="2"/>
        <v>111.68</v>
      </c>
      <c r="AD6" s="84" t="str">
        <f t="shared" si="2"/>
        <v>-</v>
      </c>
      <c r="AE6" s="84" t="str">
        <f t="shared" si="2"/>
        <v>-</v>
      </c>
      <c r="AF6" s="84">
        <f t="shared" si="2"/>
        <v>105.78</v>
      </c>
      <c r="AG6" s="84">
        <f t="shared" si="2"/>
        <v>106.09</v>
      </c>
      <c r="AH6" s="84">
        <f t="shared" si="2"/>
        <v>106.44</v>
      </c>
      <c r="AI6" s="76" t="str">
        <f>IF(AI7="","",IF(AI7="-","【-】","【"&amp;SUBSTITUTE(TEXT(AI7,"#,##0.00"),"-","△")&amp;"】"))</f>
        <v>【104.54】</v>
      </c>
      <c r="AJ6" s="84" t="str">
        <f t="shared" ref="AJ6:AS6" si="3">IF(AJ7="",NA(),AJ7)</f>
        <v>-</v>
      </c>
      <c r="AK6" s="84" t="str">
        <f t="shared" si="3"/>
        <v>-</v>
      </c>
      <c r="AL6" s="76">
        <f t="shared" si="3"/>
        <v>0</v>
      </c>
      <c r="AM6" s="76">
        <f t="shared" si="3"/>
        <v>0</v>
      </c>
      <c r="AN6" s="76">
        <f t="shared" si="3"/>
        <v>0</v>
      </c>
      <c r="AO6" s="84" t="str">
        <f t="shared" si="3"/>
        <v>-</v>
      </c>
      <c r="AP6" s="84" t="str">
        <f t="shared" si="3"/>
        <v>-</v>
      </c>
      <c r="AQ6" s="84">
        <f t="shared" si="3"/>
        <v>63.96</v>
      </c>
      <c r="AR6" s="84">
        <f t="shared" si="3"/>
        <v>69.42</v>
      </c>
      <c r="AS6" s="84">
        <f t="shared" si="3"/>
        <v>72.86</v>
      </c>
      <c r="AT6" s="76" t="str">
        <f>IF(AT7="","",IF(AT7="-","【-】","【"&amp;SUBSTITUTE(TEXT(AT7,"#,##0.00"),"-","△")&amp;"】"))</f>
        <v>【65.93】</v>
      </c>
      <c r="AU6" s="84" t="str">
        <f t="shared" ref="AU6:BD6" si="4">IF(AU7="",NA(),AU7)</f>
        <v>-</v>
      </c>
      <c r="AV6" s="84" t="str">
        <f t="shared" si="4"/>
        <v>-</v>
      </c>
      <c r="AW6" s="84">
        <f t="shared" si="4"/>
        <v>71.88</v>
      </c>
      <c r="AX6" s="84">
        <f t="shared" si="4"/>
        <v>79.75</v>
      </c>
      <c r="AY6" s="84">
        <f t="shared" si="4"/>
        <v>81.650000000000006</v>
      </c>
      <c r="AZ6" s="84" t="str">
        <f t="shared" si="4"/>
        <v>-</v>
      </c>
      <c r="BA6" s="84" t="str">
        <f t="shared" si="4"/>
        <v>-</v>
      </c>
      <c r="BB6" s="84">
        <f t="shared" si="4"/>
        <v>44.24</v>
      </c>
      <c r="BC6" s="84">
        <f t="shared" si="4"/>
        <v>43.07</v>
      </c>
      <c r="BD6" s="84">
        <f t="shared" si="4"/>
        <v>45.42</v>
      </c>
      <c r="BE6" s="76" t="str">
        <f>IF(BE7="","",IF(BE7="-","【-】","【"&amp;SUBSTITUTE(TEXT(BE7,"#,##0.00"),"-","△")&amp;"】"))</f>
        <v>【44.25】</v>
      </c>
      <c r="BF6" s="84" t="str">
        <f t="shared" ref="BF6:BO6" si="5">IF(BF7="",NA(),BF7)</f>
        <v>-</v>
      </c>
      <c r="BG6" s="84" t="str">
        <f t="shared" si="5"/>
        <v>-</v>
      </c>
      <c r="BH6" s="84">
        <f t="shared" si="5"/>
        <v>355.34</v>
      </c>
      <c r="BI6" s="84">
        <f t="shared" si="5"/>
        <v>241.29</v>
      </c>
      <c r="BJ6" s="84">
        <f t="shared" si="5"/>
        <v>159.13999999999999</v>
      </c>
      <c r="BK6" s="84" t="str">
        <f t="shared" si="5"/>
        <v>-</v>
      </c>
      <c r="BL6" s="84" t="str">
        <f t="shared" si="5"/>
        <v>-</v>
      </c>
      <c r="BM6" s="84">
        <f t="shared" si="5"/>
        <v>1258.43</v>
      </c>
      <c r="BN6" s="84">
        <f t="shared" si="5"/>
        <v>1163.75</v>
      </c>
      <c r="BO6" s="84">
        <f t="shared" si="5"/>
        <v>1195.47</v>
      </c>
      <c r="BP6" s="76" t="str">
        <f>IF(BP7="","",IF(BP7="-","【-】","【"&amp;SUBSTITUTE(TEXT(BP7,"#,##0.00"),"-","△")&amp;"】"))</f>
        <v>【1,182.11】</v>
      </c>
      <c r="BQ6" s="84" t="str">
        <f t="shared" ref="BQ6:BZ6" si="6">IF(BQ7="",NA(),BQ7)</f>
        <v>-</v>
      </c>
      <c r="BR6" s="84" t="str">
        <f t="shared" si="6"/>
        <v>-</v>
      </c>
      <c r="BS6" s="84">
        <f t="shared" si="6"/>
        <v>98.4</v>
      </c>
      <c r="BT6" s="84">
        <f t="shared" si="6"/>
        <v>95.77</v>
      </c>
      <c r="BU6" s="84">
        <f t="shared" si="6"/>
        <v>96.2</v>
      </c>
      <c r="BV6" s="84" t="str">
        <f t="shared" si="6"/>
        <v>-</v>
      </c>
      <c r="BW6" s="84" t="str">
        <f t="shared" si="6"/>
        <v>-</v>
      </c>
      <c r="BX6" s="84">
        <f t="shared" si="6"/>
        <v>73.36</v>
      </c>
      <c r="BY6" s="84">
        <f t="shared" si="6"/>
        <v>72.599999999999994</v>
      </c>
      <c r="BZ6" s="84">
        <f t="shared" si="6"/>
        <v>69.430000000000007</v>
      </c>
      <c r="CA6" s="76" t="str">
        <f>IF(CA7="","",IF(CA7="-","【-】","【"&amp;SUBSTITUTE(TEXT(CA7,"#,##0.00"),"-","△")&amp;"】"))</f>
        <v>【73.78】</v>
      </c>
      <c r="CB6" s="84" t="str">
        <f t="shared" ref="CB6:CK6" si="7">IF(CB7="",NA(),CB7)</f>
        <v>-</v>
      </c>
      <c r="CC6" s="84" t="str">
        <f t="shared" si="7"/>
        <v>-</v>
      </c>
      <c r="CD6" s="84">
        <f t="shared" si="7"/>
        <v>188.03</v>
      </c>
      <c r="CE6" s="84">
        <f t="shared" si="7"/>
        <v>194.02</v>
      </c>
      <c r="CF6" s="84">
        <f t="shared" si="7"/>
        <v>193.86</v>
      </c>
      <c r="CG6" s="84" t="str">
        <f t="shared" si="7"/>
        <v>-</v>
      </c>
      <c r="CH6" s="84" t="str">
        <f t="shared" si="7"/>
        <v>-</v>
      </c>
      <c r="CI6" s="84">
        <f t="shared" si="7"/>
        <v>224.88</v>
      </c>
      <c r="CJ6" s="84">
        <f t="shared" si="7"/>
        <v>228.64</v>
      </c>
      <c r="CK6" s="84">
        <f t="shared" si="7"/>
        <v>239.46</v>
      </c>
      <c r="CL6" s="76" t="str">
        <f>IF(CL7="","",IF(CL7="-","【-】","【"&amp;SUBSTITUTE(TEXT(CL7,"#,##0.00"),"-","△")&amp;"】"))</f>
        <v>【220.62】</v>
      </c>
      <c r="CM6" s="84" t="str">
        <f t="shared" ref="CM6:CV6" si="8">IF(CM7="",NA(),CM7)</f>
        <v>-</v>
      </c>
      <c r="CN6" s="84" t="str">
        <f t="shared" si="8"/>
        <v>-</v>
      </c>
      <c r="CO6" s="84">
        <f t="shared" si="8"/>
        <v>40.33</v>
      </c>
      <c r="CP6" s="84">
        <f t="shared" si="8"/>
        <v>41.21</v>
      </c>
      <c r="CQ6" s="84">
        <f t="shared" si="8"/>
        <v>41.01</v>
      </c>
      <c r="CR6" s="84" t="str">
        <f t="shared" si="8"/>
        <v>-</v>
      </c>
      <c r="CS6" s="84" t="str">
        <f t="shared" si="8"/>
        <v>-</v>
      </c>
      <c r="CT6" s="84">
        <f t="shared" si="8"/>
        <v>42.4</v>
      </c>
      <c r="CU6" s="84">
        <f t="shared" si="8"/>
        <v>42.28</v>
      </c>
      <c r="CV6" s="84">
        <f t="shared" si="8"/>
        <v>41.06</v>
      </c>
      <c r="CW6" s="76" t="str">
        <f>IF(CW7="","",IF(CW7="-","【-】","【"&amp;SUBSTITUTE(TEXT(CW7,"#,##0.00"),"-","△")&amp;"】"))</f>
        <v>【42.22】</v>
      </c>
      <c r="CX6" s="84" t="str">
        <f t="shared" ref="CX6:DG6" si="9">IF(CX7="",NA(),CX7)</f>
        <v>-</v>
      </c>
      <c r="CY6" s="84" t="str">
        <f t="shared" si="9"/>
        <v>-</v>
      </c>
      <c r="CZ6" s="84">
        <f t="shared" si="9"/>
        <v>91.03</v>
      </c>
      <c r="DA6" s="84">
        <f t="shared" si="9"/>
        <v>91.61</v>
      </c>
      <c r="DB6" s="84">
        <f t="shared" si="9"/>
        <v>91.69</v>
      </c>
      <c r="DC6" s="84" t="str">
        <f t="shared" si="9"/>
        <v>-</v>
      </c>
      <c r="DD6" s="84" t="str">
        <f t="shared" si="9"/>
        <v>-</v>
      </c>
      <c r="DE6" s="84">
        <f t="shared" si="9"/>
        <v>84.19</v>
      </c>
      <c r="DF6" s="84">
        <f t="shared" si="9"/>
        <v>84.34</v>
      </c>
      <c r="DG6" s="84">
        <f t="shared" si="9"/>
        <v>84.34</v>
      </c>
      <c r="DH6" s="76" t="str">
        <f>IF(DH7="","",IF(DH7="-","【-】","【"&amp;SUBSTITUTE(TEXT(DH7,"#,##0.00"),"-","△")&amp;"】"))</f>
        <v>【85.67】</v>
      </c>
      <c r="DI6" s="84" t="str">
        <f t="shared" ref="DI6:DR6" si="10">IF(DI7="",NA(),DI7)</f>
        <v>-</v>
      </c>
      <c r="DJ6" s="84" t="str">
        <f t="shared" si="10"/>
        <v>-</v>
      </c>
      <c r="DK6" s="84">
        <f t="shared" si="10"/>
        <v>4.21</v>
      </c>
      <c r="DL6" s="84">
        <f t="shared" si="10"/>
        <v>7.99</v>
      </c>
      <c r="DM6" s="84">
        <f t="shared" si="10"/>
        <v>11.48</v>
      </c>
      <c r="DN6" s="84" t="str">
        <f t="shared" si="10"/>
        <v>-</v>
      </c>
      <c r="DO6" s="84" t="str">
        <f t="shared" si="10"/>
        <v>-</v>
      </c>
      <c r="DP6" s="84">
        <f t="shared" si="10"/>
        <v>21.36</v>
      </c>
      <c r="DQ6" s="84">
        <f t="shared" si="10"/>
        <v>22.79</v>
      </c>
      <c r="DR6" s="84">
        <f t="shared" si="10"/>
        <v>24.8</v>
      </c>
      <c r="DS6" s="76" t="str">
        <f>IF(DS7="","",IF(DS7="-","【-】","【"&amp;SUBSTITUTE(TEXT(DS7,"#,##0.00"),"-","△")&amp;"】"))</f>
        <v>【28.00】</v>
      </c>
      <c r="DT6" s="84" t="str">
        <f t="shared" ref="DT6:EC6" si="11">IF(DT7="",NA(),DT7)</f>
        <v>-</v>
      </c>
      <c r="DU6" s="84" t="str">
        <f t="shared" si="11"/>
        <v>-</v>
      </c>
      <c r="DV6" s="76">
        <f t="shared" si="11"/>
        <v>0</v>
      </c>
      <c r="DW6" s="76">
        <f t="shared" si="11"/>
        <v>0</v>
      </c>
      <c r="DX6" s="76">
        <f t="shared" si="11"/>
        <v>0</v>
      </c>
      <c r="DY6" s="84" t="str">
        <f t="shared" si="11"/>
        <v>-</v>
      </c>
      <c r="DZ6" s="84" t="str">
        <f t="shared" si="11"/>
        <v>-</v>
      </c>
      <c r="EA6" s="84">
        <f t="shared" si="11"/>
        <v>1.e-002</v>
      </c>
      <c r="EB6" s="84">
        <f t="shared" si="11"/>
        <v>1.e-002</v>
      </c>
      <c r="EC6" s="84">
        <f t="shared" si="11"/>
        <v>2.e-002</v>
      </c>
      <c r="ED6" s="76" t="str">
        <f>IF(ED7="","",IF(ED7="-","【-】","【"&amp;SUBSTITUTE(TEXT(ED7,"#,##0.00"),"-","△")&amp;"】"))</f>
        <v>【0.03】</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0.39</v>
      </c>
      <c r="EM6" s="84">
        <f t="shared" si="12"/>
        <v>0.1</v>
      </c>
      <c r="EN6" s="84">
        <f t="shared" si="12"/>
        <v>8.e-002</v>
      </c>
      <c r="EO6" s="76" t="str">
        <f>IF(EO7="","",IF(EO7="-","【-】","【"&amp;SUBSTITUTE(TEXT(EO7,"#,##0.00"),"-","△")&amp;"】"))</f>
        <v>【0.13】</v>
      </c>
    </row>
    <row r="7" spans="1:148" s="61" customFormat="1">
      <c r="A7" s="62"/>
      <c r="B7" s="68">
        <v>2022</v>
      </c>
      <c r="C7" s="68">
        <v>262137</v>
      </c>
      <c r="D7" s="68">
        <v>46</v>
      </c>
      <c r="E7" s="68">
        <v>17</v>
      </c>
      <c r="F7" s="68">
        <v>4</v>
      </c>
      <c r="G7" s="68">
        <v>0</v>
      </c>
      <c r="H7" s="68" t="s">
        <v>96</v>
      </c>
      <c r="I7" s="68" t="s">
        <v>97</v>
      </c>
      <c r="J7" s="68" t="s">
        <v>98</v>
      </c>
      <c r="K7" s="68" t="s">
        <v>11</v>
      </c>
      <c r="L7" s="68" t="s">
        <v>99</v>
      </c>
      <c r="M7" s="68" t="s">
        <v>100</v>
      </c>
      <c r="N7" s="77" t="s">
        <v>101</v>
      </c>
      <c r="O7" s="77">
        <v>65.59</v>
      </c>
      <c r="P7" s="77">
        <v>18.809999999999999</v>
      </c>
      <c r="Q7" s="77">
        <v>84.85</v>
      </c>
      <c r="R7" s="77">
        <v>3520</v>
      </c>
      <c r="S7" s="77">
        <v>30499</v>
      </c>
      <c r="T7" s="77">
        <v>616.4</v>
      </c>
      <c r="U7" s="77">
        <v>49.48</v>
      </c>
      <c r="V7" s="77">
        <v>5690</v>
      </c>
      <c r="W7" s="77">
        <v>3.19</v>
      </c>
      <c r="X7" s="77">
        <v>1783.7</v>
      </c>
      <c r="Y7" s="77" t="s">
        <v>101</v>
      </c>
      <c r="Z7" s="77" t="s">
        <v>101</v>
      </c>
      <c r="AA7" s="77">
        <v>108.23</v>
      </c>
      <c r="AB7" s="77">
        <v>112.55</v>
      </c>
      <c r="AC7" s="77">
        <v>111.68</v>
      </c>
      <c r="AD7" s="77" t="s">
        <v>101</v>
      </c>
      <c r="AE7" s="77" t="s">
        <v>101</v>
      </c>
      <c r="AF7" s="77">
        <v>105.78</v>
      </c>
      <c r="AG7" s="77">
        <v>106.09</v>
      </c>
      <c r="AH7" s="77">
        <v>106.44</v>
      </c>
      <c r="AI7" s="77">
        <v>104.54</v>
      </c>
      <c r="AJ7" s="77" t="s">
        <v>101</v>
      </c>
      <c r="AK7" s="77" t="s">
        <v>101</v>
      </c>
      <c r="AL7" s="77">
        <v>0</v>
      </c>
      <c r="AM7" s="77">
        <v>0</v>
      </c>
      <c r="AN7" s="77">
        <v>0</v>
      </c>
      <c r="AO7" s="77" t="s">
        <v>101</v>
      </c>
      <c r="AP7" s="77" t="s">
        <v>101</v>
      </c>
      <c r="AQ7" s="77">
        <v>63.96</v>
      </c>
      <c r="AR7" s="77">
        <v>69.42</v>
      </c>
      <c r="AS7" s="77">
        <v>72.86</v>
      </c>
      <c r="AT7" s="77">
        <v>65.930000000000007</v>
      </c>
      <c r="AU7" s="77" t="s">
        <v>101</v>
      </c>
      <c r="AV7" s="77" t="s">
        <v>101</v>
      </c>
      <c r="AW7" s="77">
        <v>71.88</v>
      </c>
      <c r="AX7" s="77">
        <v>79.75</v>
      </c>
      <c r="AY7" s="77">
        <v>81.650000000000006</v>
      </c>
      <c r="AZ7" s="77" t="s">
        <v>101</v>
      </c>
      <c r="BA7" s="77" t="s">
        <v>101</v>
      </c>
      <c r="BB7" s="77">
        <v>44.24</v>
      </c>
      <c r="BC7" s="77">
        <v>43.07</v>
      </c>
      <c r="BD7" s="77">
        <v>45.42</v>
      </c>
      <c r="BE7" s="77">
        <v>44.25</v>
      </c>
      <c r="BF7" s="77" t="s">
        <v>101</v>
      </c>
      <c r="BG7" s="77" t="s">
        <v>101</v>
      </c>
      <c r="BH7" s="77">
        <v>355.34</v>
      </c>
      <c r="BI7" s="77">
        <v>241.29</v>
      </c>
      <c r="BJ7" s="77">
        <v>159.13999999999999</v>
      </c>
      <c r="BK7" s="77" t="s">
        <v>101</v>
      </c>
      <c r="BL7" s="77" t="s">
        <v>101</v>
      </c>
      <c r="BM7" s="77">
        <v>1258.43</v>
      </c>
      <c r="BN7" s="77">
        <v>1163.75</v>
      </c>
      <c r="BO7" s="77">
        <v>1195.47</v>
      </c>
      <c r="BP7" s="77">
        <v>1182.1099999999999</v>
      </c>
      <c r="BQ7" s="77" t="s">
        <v>101</v>
      </c>
      <c r="BR7" s="77" t="s">
        <v>101</v>
      </c>
      <c r="BS7" s="77">
        <v>98.4</v>
      </c>
      <c r="BT7" s="77">
        <v>95.77</v>
      </c>
      <c r="BU7" s="77">
        <v>96.2</v>
      </c>
      <c r="BV7" s="77" t="s">
        <v>101</v>
      </c>
      <c r="BW7" s="77" t="s">
        <v>101</v>
      </c>
      <c r="BX7" s="77">
        <v>73.36</v>
      </c>
      <c r="BY7" s="77">
        <v>72.599999999999994</v>
      </c>
      <c r="BZ7" s="77">
        <v>69.430000000000007</v>
      </c>
      <c r="CA7" s="77">
        <v>73.78</v>
      </c>
      <c r="CB7" s="77" t="s">
        <v>101</v>
      </c>
      <c r="CC7" s="77" t="s">
        <v>101</v>
      </c>
      <c r="CD7" s="77">
        <v>188.03</v>
      </c>
      <c r="CE7" s="77">
        <v>194.02</v>
      </c>
      <c r="CF7" s="77">
        <v>193.86</v>
      </c>
      <c r="CG7" s="77" t="s">
        <v>101</v>
      </c>
      <c r="CH7" s="77" t="s">
        <v>101</v>
      </c>
      <c r="CI7" s="77">
        <v>224.88</v>
      </c>
      <c r="CJ7" s="77">
        <v>228.64</v>
      </c>
      <c r="CK7" s="77">
        <v>239.46</v>
      </c>
      <c r="CL7" s="77">
        <v>220.62</v>
      </c>
      <c r="CM7" s="77" t="s">
        <v>101</v>
      </c>
      <c r="CN7" s="77" t="s">
        <v>101</v>
      </c>
      <c r="CO7" s="77">
        <v>40.33</v>
      </c>
      <c r="CP7" s="77">
        <v>41.21</v>
      </c>
      <c r="CQ7" s="77">
        <v>41.01</v>
      </c>
      <c r="CR7" s="77" t="s">
        <v>101</v>
      </c>
      <c r="CS7" s="77" t="s">
        <v>101</v>
      </c>
      <c r="CT7" s="77">
        <v>42.4</v>
      </c>
      <c r="CU7" s="77">
        <v>42.28</v>
      </c>
      <c r="CV7" s="77">
        <v>41.06</v>
      </c>
      <c r="CW7" s="77">
        <v>42.22</v>
      </c>
      <c r="CX7" s="77" t="s">
        <v>101</v>
      </c>
      <c r="CY7" s="77" t="s">
        <v>101</v>
      </c>
      <c r="CZ7" s="77">
        <v>91.03</v>
      </c>
      <c r="DA7" s="77">
        <v>91.61</v>
      </c>
      <c r="DB7" s="77">
        <v>91.69</v>
      </c>
      <c r="DC7" s="77" t="s">
        <v>101</v>
      </c>
      <c r="DD7" s="77" t="s">
        <v>101</v>
      </c>
      <c r="DE7" s="77">
        <v>84.19</v>
      </c>
      <c r="DF7" s="77">
        <v>84.34</v>
      </c>
      <c r="DG7" s="77">
        <v>84.34</v>
      </c>
      <c r="DH7" s="77">
        <v>85.67</v>
      </c>
      <c r="DI7" s="77" t="s">
        <v>101</v>
      </c>
      <c r="DJ7" s="77" t="s">
        <v>101</v>
      </c>
      <c r="DK7" s="77">
        <v>4.21</v>
      </c>
      <c r="DL7" s="77">
        <v>7.99</v>
      </c>
      <c r="DM7" s="77">
        <v>11.48</v>
      </c>
      <c r="DN7" s="77" t="s">
        <v>101</v>
      </c>
      <c r="DO7" s="77" t="s">
        <v>101</v>
      </c>
      <c r="DP7" s="77">
        <v>21.36</v>
      </c>
      <c r="DQ7" s="77">
        <v>22.79</v>
      </c>
      <c r="DR7" s="77">
        <v>24.8</v>
      </c>
      <c r="DS7" s="77">
        <v>28</v>
      </c>
      <c r="DT7" s="77" t="s">
        <v>101</v>
      </c>
      <c r="DU7" s="77" t="s">
        <v>101</v>
      </c>
      <c r="DV7" s="77">
        <v>0</v>
      </c>
      <c r="DW7" s="77">
        <v>0</v>
      </c>
      <c r="DX7" s="77">
        <v>0</v>
      </c>
      <c r="DY7" s="77" t="s">
        <v>101</v>
      </c>
      <c r="DZ7" s="77" t="s">
        <v>101</v>
      </c>
      <c r="EA7" s="77">
        <v>1.e-002</v>
      </c>
      <c r="EB7" s="77">
        <v>1.e-002</v>
      </c>
      <c r="EC7" s="77">
        <v>2.e-002</v>
      </c>
      <c r="ED7" s="77">
        <v>3.e-002</v>
      </c>
      <c r="EE7" s="77" t="s">
        <v>101</v>
      </c>
      <c r="EF7" s="77" t="s">
        <v>101</v>
      </c>
      <c r="EG7" s="77">
        <v>0</v>
      </c>
      <c r="EH7" s="77">
        <v>0</v>
      </c>
      <c r="EI7" s="77">
        <v>0</v>
      </c>
      <c r="EJ7" s="77" t="s">
        <v>101</v>
      </c>
      <c r="EK7" s="77" t="s">
        <v>101</v>
      </c>
      <c r="EL7" s="77">
        <v>0.39</v>
      </c>
      <c r="EM7" s="77">
        <v>0.1</v>
      </c>
      <c r="EN7" s="77">
        <v>8.e-002</v>
      </c>
      <c r="EO7" s="77">
        <v>0.13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31</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2023-12-12T00:57:00Z</dcterms:created>
  <dcterms:modified xsi:type="dcterms:W3CDTF">2024-01-23T23:49:33Z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2024-01-23T23:49:33Z</vt:filetime>
  </property>
</Properties>
</file>