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Yp8Zsy5AR29x1q6fdR8aPcimjO9bzFDh6KdIINXR5yxk5QqKsJ9Ol/Em4C91QK6s55aYzO2GqnJfKhnsxA63w==" workbookSaltValue="tNPZjZgOtrZbi76ZQ9pwm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<sst xmlns="http://schemas.openxmlformats.org/spreadsheetml/2006/main" xmlns:r="http://schemas.openxmlformats.org/officeDocument/2006/relationships" count="115" uniqueCount="115">
  <si>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</si>
  <si>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</si>
  <si>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</si>
  <si>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</si>
  <si>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</si>
  <si>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</si>
  <si>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</si>
  <si>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</si>
  <si>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</si>
  <si>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</si>
  <si>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</si>
  <si>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</si>
  <si>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</si>
  <si>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</si>
  <si>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</si>
  <si>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</si>
  <si>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</si>
  <si>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</si>
  <si>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</si>
  <si>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</si>
  <si>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</si>
  <si>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</si>
  <si>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</si>
  <si>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</si>
  <si>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</si>
  <si>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</si>
  <si>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</si>
  <si>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</si>
  <si>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</si>
  <si>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</si>
  <si>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</si>
  <si>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</si>
  <si>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</si>
  <si>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</si>
  <si>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</si>
  <si>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</si>
  <si>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</si>
  <si>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</si>
  <si>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</si>
  <si>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</si>
  <si>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</si>
  <si>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</si>
  <si>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</si>
  <si>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</si>
  <si>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</si>
  <si>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</si>
  <si>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</si>
  <si>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</si>
  <si>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</si>
  <si>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</si>
  <si>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</si>
  <si>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</si>
  <si>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</si>
  <si>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</si>
  <si>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</si>
  <si>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</si>
  <si>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</si>
  <si>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</si>
  <si>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</si>
  <si>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</si>
  <si>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</si>
  <si>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</si>
  <si>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</si>
  <si>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</si>
  <si>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</si>
  <si>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</si>
  <si>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</si>
  <si>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</si>
  <si>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</si>
  <si>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</si>
  <si>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</si>
  <si>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</si>
  <si>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</si>
  <si>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</si>
  <si>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</si>
  <si>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</si>
  <si>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</si>
  <si>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</si>
  <si>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</si>
  <si>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</si>
  <si>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</si>
  <si>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</si>
  <si>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</si>
  <si>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</si>
  <si>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</si>
  <si>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</si>
  <si>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</si>
  <si>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</si>
  <si>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</si>
  <si>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</si>
  <si>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</si>
  <si>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</si>
  <si>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</si>
  <si>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</si>
  <si>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</si>
  <si>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</si>
  <si>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</si>
  <si>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</si>
  <si>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</si>
  <si>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</si>
  <si>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</si>
  <si>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</si>
  <si>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</si>
  <si>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</si>
  <si>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</si>
  <si>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</si>
  <si>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</si>
  <si>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</si>
  <si>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</si>
  <si>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</si>
  <si>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</si>
  <si>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</si>
  <si>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公営企業会計移行後3年度目であるため、有形固定資産減価償却率は低い状況となっているが、供用開始の平成11年から23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</si>
  <si>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t>　経常収支は黒字であり累積欠損金は発生していないものの、今後は人口減少による使用料収入の減少や施設の老朽化に伴う経費の増加等により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rPh sb="47" eb="49">
      <t>シセツ</t>
    </rPh>
    <rPh sb="50" eb="53">
      <t>ロウキュウカ</t>
    </rPh>
    <rPh sb="54" eb="55">
      <t>トモナ</t>
    </rPh>
    <rPh sb="56" eb="58">
      <t>ケイヒ</t>
    </rPh>
    <rPh sb="59" eb="61">
      <t>ゾ</t>
    </rPh>
    <phoneticPr fontId="1"/>
  </si>
  <si>
    <t>①経常収支比率、⑤経費回収率
　経常収支比率は100%を上回っており、経費回収率も100％に近い数値であるが、今後は使用料収入等の減少や、施設の老朽化等に伴う経費の増加により経営の悪化が見込まれるため、汚水処理費の削減努力を行ったうえで、適正な料金水準についても検討する必要がある。
③流動比率
　前年度より数値は改善しているものの、建設改良費等の財源に充てるための企業債の次年度償還額が多額であることから、100％を下回っている。
④企業債残高対事業規模比率
　類似団体平均を下回ってはいるものの、今後の投資規模や料金水準等について検討する必要がある。
⑥汚水処理原価
　前年度から4.12円減少しているものの、類似団体平均を上回っており、物価高騰等により汚水処理経費は今後も上昇が見込まれるため、経費の削減等に務める必要がある。
⑦施設利用率
　施設利用率は類似団体平均を上回っているが、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58" eb="61">
      <t>シヨウリョウ</t>
    </rPh>
    <rPh sb="61" eb="63">
      <t>シュウニュウ</t>
    </rPh>
    <rPh sb="63" eb="64">
      <t>トウ</t>
    </rPh>
    <rPh sb="72" eb="75">
      <t>ロウキュウカ</t>
    </rPh>
    <rPh sb="75" eb="76">
      <t>トウ</t>
    </rPh>
    <rPh sb="77" eb="78">
      <t>トモナ</t>
    </rPh>
    <rPh sb="79" eb="81">
      <t>ケイヒ</t>
    </rPh>
    <rPh sb="82" eb="84">
      <t>ゾ</t>
    </rPh>
    <rPh sb="122" eb="126">
      <t>リョウキ</t>
    </rPh>
    <rPh sb="321" eb="323">
      <t>ブッカ</t>
    </rPh>
    <rPh sb="323" eb="325">
      <t>コウトウ</t>
    </rPh>
    <rPh sb="325" eb="326">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</si>
</sst>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1.65</c:v>
                </c:pt>
                <c:pt idx="3">
                  <c:v>0.14000000000000001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52.99</c:v>
                </c:pt>
                <c:pt idx="3">
                  <c:v>54.49</c:v>
                </c:pt>
                <c:pt idx="4">
                  <c:v>53.58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50.53</c:v>
                </c:pt>
                <c:pt idx="3">
                  <c:v>51.42</c:v>
                </c:pt>
                <c:pt idx="4">
                  <c:v>48.95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92.19</c:v>
                </c:pt>
                <c:pt idx="3">
                  <c:v>92.76</c:v>
                </c:pt>
                <c:pt idx="4">
                  <c:v>93.12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82.08</c:v>
                </c:pt>
                <c:pt idx="3">
                  <c:v>81.34</c:v>
                </c:pt>
                <c:pt idx="4">
                  <c:v>81.14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111.11</c:v>
                </c:pt>
                <c:pt idx="3">
                  <c:v>113.88</c:v>
                </c:pt>
                <c:pt idx="4">
                  <c:v>112.18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107.21</c:v>
                </c:pt>
                <c:pt idx="3">
                  <c:v>107.08</c:v>
                </c:pt>
                <c:pt idx="4">
                  <c:v>106.08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3.77</c:v>
                </c:pt>
                <c:pt idx="3">
                  <c:v>7.46</c:v>
                </c:pt>
                <c:pt idx="4">
                  <c:v>11.03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12.7</c:v>
                </c:pt>
                <c:pt idx="3">
                  <c:v>14.65</c:v>
                </c:pt>
                <c:pt idx="4">
                  <c:v>16.11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formatCode="#,##0.00;&quot;△&quot;#,##0.00">
                  <c:v>0</c:v>
                </c:pt>
                <c:pt idx="3">
                  <c:v>0.1</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43.71</c:v>
                </c:pt>
                <c:pt idx="3">
                  <c:v>45.94</c:v>
                </c:pt>
                <c:pt idx="4">
                  <c:v>29.34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50.58</c:v>
                </c:pt>
                <c:pt idx="3">
                  <c:v>68.83</c:v>
                </c:pt>
                <c:pt idx="4">
                  <c:v>81.63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40.67</c:v>
                </c:pt>
                <c:pt idx="3">
                  <c:v>47.7</c:v>
                </c:pt>
                <c:pt idx="4">
                  <c:v>50.59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938.45</c:v>
                </c:pt>
                <c:pt idx="3">
                  <c:v>1095.43</c:v>
                </c:pt>
                <c:pt idx="4">
                  <c:v>853.32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1050.51</c:v>
                </c:pt>
                <c:pt idx="3">
                  <c:v>1102.01</c:v>
                </c:pt>
                <c:pt idx="4">
                  <c:v>987.36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93.59</c:v>
                </c:pt>
                <c:pt idx="3">
                  <c:v>95.93</c:v>
                </c:pt>
                <c:pt idx="4">
                  <c:v>98.06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82.65</c:v>
                </c:pt>
                <c:pt idx="3">
                  <c:v>82.55</c:v>
                </c:pt>
                <c:pt idx="4">
                  <c:v>83.55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196.26</c:v>
                </c:pt>
                <c:pt idx="3">
                  <c:v>192.46</c:v>
                </c:pt>
                <c:pt idx="4">
                  <c:v>188.34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186.3</c:v>
                </c:pt>
                <c:pt idx="3">
                  <c:v>188.38</c:v>
                </c:pt>
                <c:pt idx="4">
                  <c:v>185.98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 workbookViewId="0">
      <selection activeCell="BL45" sqref="BL45:BZ46"/>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30499</v>
      </c>
      <c r="AM8" s="21"/>
      <c r="AN8" s="21"/>
      <c r="AO8" s="21"/>
      <c r="AP8" s="21"/>
      <c r="AQ8" s="21"/>
      <c r="AR8" s="21"/>
      <c r="AS8" s="21"/>
      <c r="AT8" s="7">
        <f>データ!T6</f>
        <v>616.4</v>
      </c>
      <c r="AU8" s="7"/>
      <c r="AV8" s="7"/>
      <c r="AW8" s="7"/>
      <c r="AX8" s="7"/>
      <c r="AY8" s="7"/>
      <c r="AZ8" s="7"/>
      <c r="BA8" s="7"/>
      <c r="BB8" s="7">
        <f>データ!U6</f>
        <v>49.48</v>
      </c>
      <c r="BC8" s="7"/>
      <c r="BD8" s="7"/>
      <c r="BE8" s="7"/>
      <c r="BF8" s="7"/>
      <c r="BG8" s="7"/>
      <c r="BH8" s="7"/>
      <c r="BI8" s="7"/>
      <c r="BJ8" s="3"/>
      <c r="BK8" s="3"/>
      <c r="BL8" s="27" t="s">
        <v>11</v>
      </c>
      <c r="BM8" s="39"/>
      <c r="BN8" s="48" t="s">
        <v>19</v>
      </c>
      <c r="BO8" s="48"/>
      <c r="BP8" s="48"/>
      <c r="BQ8" s="48"/>
      <c r="BR8" s="48"/>
      <c r="BS8" s="48"/>
      <c r="BT8" s="48"/>
      <c r="BU8" s="48"/>
      <c r="BV8" s="48"/>
      <c r="BW8" s="48"/>
      <c r="BX8" s="48"/>
      <c r="BY8" s="52"/>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59.75</v>
      </c>
      <c r="J10" s="7"/>
      <c r="K10" s="7"/>
      <c r="L10" s="7"/>
      <c r="M10" s="7"/>
      <c r="N10" s="7"/>
      <c r="O10" s="7"/>
      <c r="P10" s="7">
        <f>データ!P6</f>
        <v>55.53</v>
      </c>
      <c r="Q10" s="7"/>
      <c r="R10" s="7"/>
      <c r="S10" s="7"/>
      <c r="T10" s="7"/>
      <c r="U10" s="7"/>
      <c r="V10" s="7"/>
      <c r="W10" s="7">
        <f>データ!Q6</f>
        <v>92.71</v>
      </c>
      <c r="X10" s="7"/>
      <c r="Y10" s="7"/>
      <c r="Z10" s="7"/>
      <c r="AA10" s="7"/>
      <c r="AB10" s="7"/>
      <c r="AC10" s="7"/>
      <c r="AD10" s="21">
        <f>データ!R6</f>
        <v>3520</v>
      </c>
      <c r="AE10" s="21"/>
      <c r="AF10" s="21"/>
      <c r="AG10" s="21"/>
      <c r="AH10" s="21"/>
      <c r="AI10" s="21"/>
      <c r="AJ10" s="21"/>
      <c r="AK10" s="2"/>
      <c r="AL10" s="21">
        <f>データ!V6</f>
        <v>16792</v>
      </c>
      <c r="AM10" s="21"/>
      <c r="AN10" s="21"/>
      <c r="AO10" s="21"/>
      <c r="AP10" s="21"/>
      <c r="AQ10" s="21"/>
      <c r="AR10" s="21"/>
      <c r="AS10" s="21"/>
      <c r="AT10" s="7">
        <f>データ!W6</f>
        <v>6.18</v>
      </c>
      <c r="AU10" s="7"/>
      <c r="AV10" s="7"/>
      <c r="AW10" s="7"/>
      <c r="AX10" s="7"/>
      <c r="AY10" s="7"/>
      <c r="AZ10" s="7"/>
      <c r="BA10" s="7"/>
      <c r="BB10" s="7">
        <f>データ!X6</f>
        <v>2717.15</v>
      </c>
      <c r="BC10" s="7"/>
      <c r="BD10" s="7"/>
      <c r="BE10" s="7"/>
      <c r="BF10" s="7"/>
      <c r="BG10" s="7"/>
      <c r="BH10" s="7"/>
      <c r="BI10" s="7"/>
      <c r="BJ10" s="2"/>
      <c r="BK10" s="2"/>
      <c r="BL10" s="29" t="s">
        <v>36</v>
      </c>
      <c r="BM10" s="41"/>
      <c r="BN10" s="50" t="s">
        <v>15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DHgXhSwkwXwu/ioEJ88+dBNU5ltGYr63hnUSdcFHJ6FOQZqmr/peMeVWxdNMcYtoe+lu1eJd7jUkN0HQKoDiQ==" saltValue="lBBWqW+jEAyIlpPJzIwcf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30</v>
      </c>
      <c r="C3" s="64" t="s">
        <v>56</v>
      </c>
      <c r="D3" s="64" t="s">
        <v>57</v>
      </c>
      <c r="E3" s="64" t="s">
        <v>3</v>
      </c>
      <c r="F3" s="64" t="s">
        <v>2</v>
      </c>
      <c r="G3" s="64" t="s">
        <v>23</v>
      </c>
      <c r="H3" s="71" t="s">
        <v>58</v>
      </c>
      <c r="I3" s="74"/>
      <c r="J3" s="74"/>
      <c r="K3" s="74"/>
      <c r="L3" s="74"/>
      <c r="M3" s="74"/>
      <c r="N3" s="74"/>
      <c r="O3" s="74"/>
      <c r="P3" s="74"/>
      <c r="Q3" s="74"/>
      <c r="R3" s="74"/>
      <c r="S3" s="74"/>
      <c r="T3" s="74"/>
      <c r="U3" s="74"/>
      <c r="V3" s="74"/>
      <c r="W3" s="74"/>
      <c r="X3" s="79"/>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49</v>
      </c>
      <c r="Z4" s="83"/>
      <c r="AA4" s="83"/>
      <c r="AB4" s="83"/>
      <c r="AC4" s="83"/>
      <c r="AD4" s="83"/>
      <c r="AE4" s="83"/>
      <c r="AF4" s="83"/>
      <c r="AG4" s="83"/>
      <c r="AH4" s="83"/>
      <c r="AI4" s="83"/>
      <c r="AJ4" s="83" t="s">
        <v>43</v>
      </c>
      <c r="AK4" s="83"/>
      <c r="AL4" s="83"/>
      <c r="AM4" s="83"/>
      <c r="AN4" s="83"/>
      <c r="AO4" s="83"/>
      <c r="AP4" s="83"/>
      <c r="AQ4" s="83"/>
      <c r="AR4" s="83"/>
      <c r="AS4" s="83"/>
      <c r="AT4" s="83"/>
      <c r="AU4" s="83" t="s">
        <v>26</v>
      </c>
      <c r="AV4" s="83"/>
      <c r="AW4" s="83"/>
      <c r="AX4" s="83"/>
      <c r="AY4" s="83"/>
      <c r="AZ4" s="83"/>
      <c r="BA4" s="83"/>
      <c r="BB4" s="83"/>
      <c r="BC4" s="83"/>
      <c r="BD4" s="83"/>
      <c r="BE4" s="83"/>
      <c r="BF4" s="83" t="s">
        <v>61</v>
      </c>
      <c r="BG4" s="83"/>
      <c r="BH4" s="83"/>
      <c r="BI4" s="83"/>
      <c r="BJ4" s="83"/>
      <c r="BK4" s="83"/>
      <c r="BL4" s="83"/>
      <c r="BM4" s="83"/>
      <c r="BN4" s="83"/>
      <c r="BO4" s="83"/>
      <c r="BP4" s="83"/>
      <c r="BQ4" s="83" t="s">
        <v>13</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55</v>
      </c>
      <c r="I5" s="73" t="s">
        <v>69</v>
      </c>
      <c r="J5" s="73" t="s">
        <v>70</v>
      </c>
      <c r="K5" s="73" t="s">
        <v>71</v>
      </c>
      <c r="L5" s="73" t="s">
        <v>72</v>
      </c>
      <c r="M5" s="73" t="s">
        <v>4</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42</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2022</v>
      </c>
      <c r="C6" s="67">
        <f t="shared" si="1"/>
        <v>262137</v>
      </c>
      <c r="D6" s="67">
        <f t="shared" si="1"/>
        <v>46</v>
      </c>
      <c r="E6" s="67">
        <f t="shared" si="1"/>
        <v>17</v>
      </c>
      <c r="F6" s="67">
        <f t="shared" si="1"/>
        <v>1</v>
      </c>
      <c r="G6" s="67">
        <f t="shared" si="1"/>
        <v>0</v>
      </c>
      <c r="H6" s="67" t="str">
        <f t="shared" si="1"/>
        <v>京都府　南丹市</v>
      </c>
      <c r="I6" s="67" t="str">
        <f t="shared" si="1"/>
        <v>法適用</v>
      </c>
      <c r="J6" s="67" t="str">
        <f t="shared" si="1"/>
        <v>下水道事業</v>
      </c>
      <c r="K6" s="67" t="str">
        <f t="shared" si="1"/>
        <v>公共下水道</v>
      </c>
      <c r="L6" s="67" t="str">
        <f t="shared" si="1"/>
        <v>Cc2</v>
      </c>
      <c r="M6" s="67" t="str">
        <f t="shared" si="1"/>
        <v>非設置</v>
      </c>
      <c r="N6" s="76" t="str">
        <f t="shared" si="1"/>
        <v>-</v>
      </c>
      <c r="O6" s="76">
        <f t="shared" si="1"/>
        <v>59.75</v>
      </c>
      <c r="P6" s="76">
        <f t="shared" si="1"/>
        <v>55.53</v>
      </c>
      <c r="Q6" s="76">
        <f t="shared" si="1"/>
        <v>92.71</v>
      </c>
      <c r="R6" s="76">
        <f t="shared" si="1"/>
        <v>3520</v>
      </c>
      <c r="S6" s="76">
        <f t="shared" si="1"/>
        <v>30499</v>
      </c>
      <c r="T6" s="76">
        <f t="shared" si="1"/>
        <v>616.4</v>
      </c>
      <c r="U6" s="76">
        <f t="shared" si="1"/>
        <v>49.48</v>
      </c>
      <c r="V6" s="76">
        <f t="shared" si="1"/>
        <v>16792</v>
      </c>
      <c r="W6" s="76">
        <f t="shared" si="1"/>
        <v>6.18</v>
      </c>
      <c r="X6" s="76">
        <f t="shared" si="1"/>
        <v>2717.15</v>
      </c>
      <c r="Y6" s="84" t="str">
        <f t="shared" ref="Y6:AH6" si="2">IF(Y7="",NA(),Y7)</f>
        <v>-</v>
      </c>
      <c r="Z6" s="84" t="str">
        <f t="shared" si="2"/>
        <v>-</v>
      </c>
      <c r="AA6" s="84">
        <f t="shared" si="2"/>
        <v>111.11</v>
      </c>
      <c r="AB6" s="84">
        <f t="shared" si="2"/>
        <v>113.88</v>
      </c>
      <c r="AC6" s="84">
        <f t="shared" si="2"/>
        <v>112.18</v>
      </c>
      <c r="AD6" s="84" t="str">
        <f t="shared" si="2"/>
        <v>-</v>
      </c>
      <c r="AE6" s="84" t="str">
        <f t="shared" si="2"/>
        <v>-</v>
      </c>
      <c r="AF6" s="84">
        <f t="shared" si="2"/>
        <v>107.21</v>
      </c>
      <c r="AG6" s="84">
        <f t="shared" si="2"/>
        <v>107.08</v>
      </c>
      <c r="AH6" s="84">
        <f t="shared" si="2"/>
        <v>106.08</v>
      </c>
      <c r="AI6" s="76" t="str">
        <f>IF(AI7="","",IF(AI7="-","【-】","【"&amp;SUBSTITUTE(TEXT(AI7,"#,##0.00"),"-","△")&amp;"】"))</f>
        <v>【106.11】</v>
      </c>
      <c r="AJ6" s="84" t="str">
        <f t="shared" ref="AJ6:AS6" si="3">IF(AJ7="",NA(),AJ7)</f>
        <v>-</v>
      </c>
      <c r="AK6" s="84" t="str">
        <f t="shared" si="3"/>
        <v>-</v>
      </c>
      <c r="AL6" s="76">
        <f t="shared" si="3"/>
        <v>0</v>
      </c>
      <c r="AM6" s="76">
        <f t="shared" si="3"/>
        <v>0</v>
      </c>
      <c r="AN6" s="76">
        <f t="shared" si="3"/>
        <v>0</v>
      </c>
      <c r="AO6" s="84" t="str">
        <f t="shared" si="3"/>
        <v>-</v>
      </c>
      <c r="AP6" s="84" t="str">
        <f t="shared" si="3"/>
        <v>-</v>
      </c>
      <c r="AQ6" s="84">
        <f t="shared" si="3"/>
        <v>43.71</v>
      </c>
      <c r="AR6" s="84">
        <f t="shared" si="3"/>
        <v>45.94</v>
      </c>
      <c r="AS6" s="84">
        <f t="shared" si="3"/>
        <v>29.34</v>
      </c>
      <c r="AT6" s="76" t="str">
        <f>IF(AT7="","",IF(AT7="-","【-】","【"&amp;SUBSTITUTE(TEXT(AT7,"#,##0.00"),"-","△")&amp;"】"))</f>
        <v>【3.15】</v>
      </c>
      <c r="AU6" s="84" t="str">
        <f t="shared" ref="AU6:BD6" si="4">IF(AU7="",NA(),AU7)</f>
        <v>-</v>
      </c>
      <c r="AV6" s="84" t="str">
        <f t="shared" si="4"/>
        <v>-</v>
      </c>
      <c r="AW6" s="84">
        <f t="shared" si="4"/>
        <v>50.58</v>
      </c>
      <c r="AX6" s="84">
        <f t="shared" si="4"/>
        <v>68.83</v>
      </c>
      <c r="AY6" s="84">
        <f t="shared" si="4"/>
        <v>81.63</v>
      </c>
      <c r="AZ6" s="84" t="str">
        <f t="shared" si="4"/>
        <v>-</v>
      </c>
      <c r="BA6" s="84" t="str">
        <f t="shared" si="4"/>
        <v>-</v>
      </c>
      <c r="BB6" s="84">
        <f t="shared" si="4"/>
        <v>40.67</v>
      </c>
      <c r="BC6" s="84">
        <f t="shared" si="4"/>
        <v>47.7</v>
      </c>
      <c r="BD6" s="84">
        <f t="shared" si="4"/>
        <v>50.59</v>
      </c>
      <c r="BE6" s="76" t="str">
        <f>IF(BE7="","",IF(BE7="-","【-】","【"&amp;SUBSTITUTE(TEXT(BE7,"#,##0.00"),"-","△")&amp;"】"))</f>
        <v>【73.44】</v>
      </c>
      <c r="BF6" s="84" t="str">
        <f t="shared" ref="BF6:BO6" si="5">IF(BF7="",NA(),BF7)</f>
        <v>-</v>
      </c>
      <c r="BG6" s="84" t="str">
        <f t="shared" si="5"/>
        <v>-</v>
      </c>
      <c r="BH6" s="84">
        <f t="shared" si="5"/>
        <v>938.45</v>
      </c>
      <c r="BI6" s="84">
        <f t="shared" si="5"/>
        <v>1095.43</v>
      </c>
      <c r="BJ6" s="84">
        <f t="shared" si="5"/>
        <v>853.32</v>
      </c>
      <c r="BK6" s="84" t="str">
        <f t="shared" si="5"/>
        <v>-</v>
      </c>
      <c r="BL6" s="84" t="str">
        <f t="shared" si="5"/>
        <v>-</v>
      </c>
      <c r="BM6" s="84">
        <f t="shared" si="5"/>
        <v>1050.51</v>
      </c>
      <c r="BN6" s="84">
        <f t="shared" si="5"/>
        <v>1102.01</v>
      </c>
      <c r="BO6" s="84">
        <f t="shared" si="5"/>
        <v>987.36</v>
      </c>
      <c r="BP6" s="76" t="str">
        <f>IF(BP7="","",IF(BP7="-","【-】","【"&amp;SUBSTITUTE(TEXT(BP7,"#,##0.00"),"-","△")&amp;"】"))</f>
        <v>【652.82】</v>
      </c>
      <c r="BQ6" s="84" t="str">
        <f t="shared" ref="BQ6:BZ6" si="6">IF(BQ7="",NA(),BQ7)</f>
        <v>-</v>
      </c>
      <c r="BR6" s="84" t="str">
        <f t="shared" si="6"/>
        <v>-</v>
      </c>
      <c r="BS6" s="84">
        <f t="shared" si="6"/>
        <v>93.59</v>
      </c>
      <c r="BT6" s="84">
        <f t="shared" si="6"/>
        <v>95.93</v>
      </c>
      <c r="BU6" s="84">
        <f t="shared" si="6"/>
        <v>98.06</v>
      </c>
      <c r="BV6" s="84" t="str">
        <f t="shared" si="6"/>
        <v>-</v>
      </c>
      <c r="BW6" s="84" t="str">
        <f t="shared" si="6"/>
        <v>-</v>
      </c>
      <c r="BX6" s="84">
        <f t="shared" si="6"/>
        <v>82.65</v>
      </c>
      <c r="BY6" s="84">
        <f t="shared" si="6"/>
        <v>82.55</v>
      </c>
      <c r="BZ6" s="84">
        <f t="shared" si="6"/>
        <v>83.55</v>
      </c>
      <c r="CA6" s="76" t="str">
        <f>IF(CA7="","",IF(CA7="-","【-】","【"&amp;SUBSTITUTE(TEXT(CA7,"#,##0.00"),"-","△")&amp;"】"))</f>
        <v>【97.61】</v>
      </c>
      <c r="CB6" s="84" t="str">
        <f t="shared" ref="CB6:CK6" si="7">IF(CB7="",NA(),CB7)</f>
        <v>-</v>
      </c>
      <c r="CC6" s="84" t="str">
        <f t="shared" si="7"/>
        <v>-</v>
      </c>
      <c r="CD6" s="84">
        <f t="shared" si="7"/>
        <v>196.26</v>
      </c>
      <c r="CE6" s="84">
        <f t="shared" si="7"/>
        <v>192.46</v>
      </c>
      <c r="CF6" s="84">
        <f t="shared" si="7"/>
        <v>188.34</v>
      </c>
      <c r="CG6" s="84" t="str">
        <f t="shared" si="7"/>
        <v>-</v>
      </c>
      <c r="CH6" s="84" t="str">
        <f t="shared" si="7"/>
        <v>-</v>
      </c>
      <c r="CI6" s="84">
        <f t="shared" si="7"/>
        <v>186.3</v>
      </c>
      <c r="CJ6" s="84">
        <f t="shared" si="7"/>
        <v>188.38</v>
      </c>
      <c r="CK6" s="84">
        <f t="shared" si="7"/>
        <v>185.98</v>
      </c>
      <c r="CL6" s="76" t="str">
        <f>IF(CL7="","",IF(CL7="-","【-】","【"&amp;SUBSTITUTE(TEXT(CL7,"#,##0.00"),"-","△")&amp;"】"))</f>
        <v>【138.29】</v>
      </c>
      <c r="CM6" s="84" t="str">
        <f t="shared" ref="CM6:CV6" si="8">IF(CM7="",NA(),CM7)</f>
        <v>-</v>
      </c>
      <c r="CN6" s="84" t="str">
        <f t="shared" si="8"/>
        <v>-</v>
      </c>
      <c r="CO6" s="84">
        <f t="shared" si="8"/>
        <v>52.99</v>
      </c>
      <c r="CP6" s="84">
        <f t="shared" si="8"/>
        <v>54.49</v>
      </c>
      <c r="CQ6" s="84">
        <f t="shared" si="8"/>
        <v>53.58</v>
      </c>
      <c r="CR6" s="84" t="str">
        <f t="shared" si="8"/>
        <v>-</v>
      </c>
      <c r="CS6" s="84" t="str">
        <f t="shared" si="8"/>
        <v>-</v>
      </c>
      <c r="CT6" s="84">
        <f t="shared" si="8"/>
        <v>50.53</v>
      </c>
      <c r="CU6" s="84">
        <f t="shared" si="8"/>
        <v>51.42</v>
      </c>
      <c r="CV6" s="84">
        <f t="shared" si="8"/>
        <v>48.95</v>
      </c>
      <c r="CW6" s="76" t="str">
        <f>IF(CW7="","",IF(CW7="-","【-】","【"&amp;SUBSTITUTE(TEXT(CW7,"#,##0.00"),"-","△")&amp;"】"))</f>
        <v>【59.10】</v>
      </c>
      <c r="CX6" s="84" t="str">
        <f t="shared" ref="CX6:DG6" si="9">IF(CX7="",NA(),CX7)</f>
        <v>-</v>
      </c>
      <c r="CY6" s="84" t="str">
        <f t="shared" si="9"/>
        <v>-</v>
      </c>
      <c r="CZ6" s="84">
        <f t="shared" si="9"/>
        <v>92.19</v>
      </c>
      <c r="DA6" s="84">
        <f t="shared" si="9"/>
        <v>92.76</v>
      </c>
      <c r="DB6" s="84">
        <f t="shared" si="9"/>
        <v>93.12</v>
      </c>
      <c r="DC6" s="84" t="str">
        <f t="shared" si="9"/>
        <v>-</v>
      </c>
      <c r="DD6" s="84" t="str">
        <f t="shared" si="9"/>
        <v>-</v>
      </c>
      <c r="DE6" s="84">
        <f t="shared" si="9"/>
        <v>82.08</v>
      </c>
      <c r="DF6" s="84">
        <f t="shared" si="9"/>
        <v>81.34</v>
      </c>
      <c r="DG6" s="84">
        <f t="shared" si="9"/>
        <v>81.14</v>
      </c>
      <c r="DH6" s="76" t="str">
        <f>IF(DH7="","",IF(DH7="-","【-】","【"&amp;SUBSTITUTE(TEXT(DH7,"#,##0.00"),"-","△")&amp;"】"))</f>
        <v>【95.82】</v>
      </c>
      <c r="DI6" s="84" t="str">
        <f t="shared" ref="DI6:DR6" si="10">IF(DI7="",NA(),DI7)</f>
        <v>-</v>
      </c>
      <c r="DJ6" s="84" t="str">
        <f t="shared" si="10"/>
        <v>-</v>
      </c>
      <c r="DK6" s="84">
        <f t="shared" si="10"/>
        <v>3.77</v>
      </c>
      <c r="DL6" s="84">
        <f t="shared" si="10"/>
        <v>7.46</v>
      </c>
      <c r="DM6" s="84">
        <f t="shared" si="10"/>
        <v>11.03</v>
      </c>
      <c r="DN6" s="84" t="str">
        <f t="shared" si="10"/>
        <v>-</v>
      </c>
      <c r="DO6" s="84" t="str">
        <f t="shared" si="10"/>
        <v>-</v>
      </c>
      <c r="DP6" s="84">
        <f t="shared" si="10"/>
        <v>12.7</v>
      </c>
      <c r="DQ6" s="84">
        <f t="shared" si="10"/>
        <v>14.65</v>
      </c>
      <c r="DR6" s="84">
        <f t="shared" si="10"/>
        <v>16.11</v>
      </c>
      <c r="DS6" s="76" t="str">
        <f>IF(DS7="","",IF(DS7="-","【-】","【"&amp;SUBSTITUTE(TEXT(DS7,"#,##0.00"),"-","△")&amp;"】"))</f>
        <v>【39.74】</v>
      </c>
      <c r="DT6" s="84" t="str">
        <f t="shared" ref="DT6:EC6" si="11">IF(DT7="",NA(),DT7)</f>
        <v>-</v>
      </c>
      <c r="DU6" s="84" t="str">
        <f t="shared" si="11"/>
        <v>-</v>
      </c>
      <c r="DV6" s="76">
        <f t="shared" si="11"/>
        <v>0</v>
      </c>
      <c r="DW6" s="76">
        <f t="shared" si="11"/>
        <v>0</v>
      </c>
      <c r="DX6" s="76">
        <f t="shared" si="11"/>
        <v>0</v>
      </c>
      <c r="DY6" s="84" t="str">
        <f t="shared" si="11"/>
        <v>-</v>
      </c>
      <c r="DZ6" s="84" t="str">
        <f t="shared" si="11"/>
        <v>-</v>
      </c>
      <c r="EA6" s="76">
        <f t="shared" si="11"/>
        <v>0</v>
      </c>
      <c r="EB6" s="84">
        <f t="shared" si="11"/>
        <v>0.1</v>
      </c>
      <c r="EC6" s="84">
        <f t="shared" si="11"/>
        <v>0.17</v>
      </c>
      <c r="ED6" s="76" t="str">
        <f>IF(ED7="","",IF(ED7="-","【-】","【"&amp;SUBSTITUTE(TEXT(ED7,"#,##0.00"),"-","△")&amp;"】"))</f>
        <v>【7.62】</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1.65</v>
      </c>
      <c r="EM6" s="84">
        <f t="shared" si="12"/>
        <v>0.14000000000000001</v>
      </c>
      <c r="EN6" s="84">
        <f t="shared" si="12"/>
        <v>8.e-002</v>
      </c>
      <c r="EO6" s="76" t="str">
        <f>IF(EO7="","",IF(EO7="-","【-】","【"&amp;SUBSTITUTE(TEXT(EO7,"#,##0.00"),"-","△")&amp;"】"))</f>
        <v>【0.23】</v>
      </c>
    </row>
    <row r="7" spans="1:148" s="61" customFormat="1">
      <c r="A7" s="62"/>
      <c r="B7" s="68">
        <v>2022</v>
      </c>
      <c r="C7" s="68">
        <v>262137</v>
      </c>
      <c r="D7" s="68">
        <v>46</v>
      </c>
      <c r="E7" s="68">
        <v>17</v>
      </c>
      <c r="F7" s="68">
        <v>1</v>
      </c>
      <c r="G7" s="68">
        <v>0</v>
      </c>
      <c r="H7" s="68" t="s">
        <v>95</v>
      </c>
      <c r="I7" s="68" t="s">
        <v>96</v>
      </c>
      <c r="J7" s="68" t="s">
        <v>97</v>
      </c>
      <c r="K7" s="68" t="s">
        <v>98</v>
      </c>
      <c r="L7" s="68" t="s">
        <v>99</v>
      </c>
      <c r="M7" s="68" t="s">
        <v>100</v>
      </c>
      <c r="N7" s="77" t="s">
        <v>101</v>
      </c>
      <c r="O7" s="77">
        <v>59.75</v>
      </c>
      <c r="P7" s="77">
        <v>55.53</v>
      </c>
      <c r="Q7" s="77">
        <v>92.71</v>
      </c>
      <c r="R7" s="77">
        <v>3520</v>
      </c>
      <c r="S7" s="77">
        <v>30499</v>
      </c>
      <c r="T7" s="77">
        <v>616.4</v>
      </c>
      <c r="U7" s="77">
        <v>49.48</v>
      </c>
      <c r="V7" s="77">
        <v>16792</v>
      </c>
      <c r="W7" s="77">
        <v>6.18</v>
      </c>
      <c r="X7" s="77">
        <v>2717.15</v>
      </c>
      <c r="Y7" s="77" t="s">
        <v>101</v>
      </c>
      <c r="Z7" s="77" t="s">
        <v>101</v>
      </c>
      <c r="AA7" s="77">
        <v>111.11</v>
      </c>
      <c r="AB7" s="77">
        <v>113.88</v>
      </c>
      <c r="AC7" s="77">
        <v>112.18</v>
      </c>
      <c r="AD7" s="77" t="s">
        <v>101</v>
      </c>
      <c r="AE7" s="77" t="s">
        <v>101</v>
      </c>
      <c r="AF7" s="77">
        <v>107.21</v>
      </c>
      <c r="AG7" s="77">
        <v>107.08</v>
      </c>
      <c r="AH7" s="77">
        <v>106.08</v>
      </c>
      <c r="AI7" s="77">
        <v>106.11</v>
      </c>
      <c r="AJ7" s="77" t="s">
        <v>101</v>
      </c>
      <c r="AK7" s="77" t="s">
        <v>101</v>
      </c>
      <c r="AL7" s="77">
        <v>0</v>
      </c>
      <c r="AM7" s="77">
        <v>0</v>
      </c>
      <c r="AN7" s="77">
        <v>0</v>
      </c>
      <c r="AO7" s="77" t="s">
        <v>101</v>
      </c>
      <c r="AP7" s="77" t="s">
        <v>101</v>
      </c>
      <c r="AQ7" s="77">
        <v>43.71</v>
      </c>
      <c r="AR7" s="77">
        <v>45.94</v>
      </c>
      <c r="AS7" s="77">
        <v>29.34</v>
      </c>
      <c r="AT7" s="77">
        <v>3.15</v>
      </c>
      <c r="AU7" s="77" t="s">
        <v>101</v>
      </c>
      <c r="AV7" s="77" t="s">
        <v>101</v>
      </c>
      <c r="AW7" s="77">
        <v>50.58</v>
      </c>
      <c r="AX7" s="77">
        <v>68.83</v>
      </c>
      <c r="AY7" s="77">
        <v>81.63</v>
      </c>
      <c r="AZ7" s="77" t="s">
        <v>101</v>
      </c>
      <c r="BA7" s="77" t="s">
        <v>101</v>
      </c>
      <c r="BB7" s="77">
        <v>40.67</v>
      </c>
      <c r="BC7" s="77">
        <v>47.7</v>
      </c>
      <c r="BD7" s="77">
        <v>50.59</v>
      </c>
      <c r="BE7" s="77">
        <v>73.44</v>
      </c>
      <c r="BF7" s="77" t="s">
        <v>101</v>
      </c>
      <c r="BG7" s="77" t="s">
        <v>101</v>
      </c>
      <c r="BH7" s="77">
        <v>938.45</v>
      </c>
      <c r="BI7" s="77">
        <v>1095.43</v>
      </c>
      <c r="BJ7" s="77">
        <v>853.32</v>
      </c>
      <c r="BK7" s="77" t="s">
        <v>101</v>
      </c>
      <c r="BL7" s="77" t="s">
        <v>101</v>
      </c>
      <c r="BM7" s="77">
        <v>1050.51</v>
      </c>
      <c r="BN7" s="77">
        <v>1102.01</v>
      </c>
      <c r="BO7" s="77">
        <v>987.36</v>
      </c>
      <c r="BP7" s="77">
        <v>652.82000000000005</v>
      </c>
      <c r="BQ7" s="77" t="s">
        <v>101</v>
      </c>
      <c r="BR7" s="77" t="s">
        <v>101</v>
      </c>
      <c r="BS7" s="77">
        <v>93.59</v>
      </c>
      <c r="BT7" s="77">
        <v>95.93</v>
      </c>
      <c r="BU7" s="77">
        <v>98.06</v>
      </c>
      <c r="BV7" s="77" t="s">
        <v>101</v>
      </c>
      <c r="BW7" s="77" t="s">
        <v>101</v>
      </c>
      <c r="BX7" s="77">
        <v>82.65</v>
      </c>
      <c r="BY7" s="77">
        <v>82.55</v>
      </c>
      <c r="BZ7" s="77">
        <v>83.55</v>
      </c>
      <c r="CA7" s="77">
        <v>97.61</v>
      </c>
      <c r="CB7" s="77" t="s">
        <v>101</v>
      </c>
      <c r="CC7" s="77" t="s">
        <v>101</v>
      </c>
      <c r="CD7" s="77">
        <v>196.26</v>
      </c>
      <c r="CE7" s="77">
        <v>192.46</v>
      </c>
      <c r="CF7" s="77">
        <v>188.34</v>
      </c>
      <c r="CG7" s="77" t="s">
        <v>101</v>
      </c>
      <c r="CH7" s="77" t="s">
        <v>101</v>
      </c>
      <c r="CI7" s="77">
        <v>186.3</v>
      </c>
      <c r="CJ7" s="77">
        <v>188.38</v>
      </c>
      <c r="CK7" s="77">
        <v>185.98</v>
      </c>
      <c r="CL7" s="77">
        <v>138.29</v>
      </c>
      <c r="CM7" s="77" t="s">
        <v>101</v>
      </c>
      <c r="CN7" s="77" t="s">
        <v>101</v>
      </c>
      <c r="CO7" s="77">
        <v>52.99</v>
      </c>
      <c r="CP7" s="77">
        <v>54.49</v>
      </c>
      <c r="CQ7" s="77">
        <v>53.58</v>
      </c>
      <c r="CR7" s="77" t="s">
        <v>101</v>
      </c>
      <c r="CS7" s="77" t="s">
        <v>101</v>
      </c>
      <c r="CT7" s="77">
        <v>50.53</v>
      </c>
      <c r="CU7" s="77">
        <v>51.42</v>
      </c>
      <c r="CV7" s="77">
        <v>48.95</v>
      </c>
      <c r="CW7" s="77">
        <v>59.1</v>
      </c>
      <c r="CX7" s="77" t="s">
        <v>101</v>
      </c>
      <c r="CY7" s="77" t="s">
        <v>101</v>
      </c>
      <c r="CZ7" s="77">
        <v>92.19</v>
      </c>
      <c r="DA7" s="77">
        <v>92.76</v>
      </c>
      <c r="DB7" s="77">
        <v>93.12</v>
      </c>
      <c r="DC7" s="77" t="s">
        <v>101</v>
      </c>
      <c r="DD7" s="77" t="s">
        <v>101</v>
      </c>
      <c r="DE7" s="77">
        <v>82.08</v>
      </c>
      <c r="DF7" s="77">
        <v>81.34</v>
      </c>
      <c r="DG7" s="77">
        <v>81.14</v>
      </c>
      <c r="DH7" s="77">
        <v>95.82</v>
      </c>
      <c r="DI7" s="77" t="s">
        <v>101</v>
      </c>
      <c r="DJ7" s="77" t="s">
        <v>101</v>
      </c>
      <c r="DK7" s="77">
        <v>3.77</v>
      </c>
      <c r="DL7" s="77">
        <v>7.46</v>
      </c>
      <c r="DM7" s="77">
        <v>11.03</v>
      </c>
      <c r="DN7" s="77" t="s">
        <v>101</v>
      </c>
      <c r="DO7" s="77" t="s">
        <v>101</v>
      </c>
      <c r="DP7" s="77">
        <v>12.7</v>
      </c>
      <c r="DQ7" s="77">
        <v>14.65</v>
      </c>
      <c r="DR7" s="77">
        <v>16.11</v>
      </c>
      <c r="DS7" s="77">
        <v>39.74</v>
      </c>
      <c r="DT7" s="77" t="s">
        <v>101</v>
      </c>
      <c r="DU7" s="77" t="s">
        <v>101</v>
      </c>
      <c r="DV7" s="77">
        <v>0</v>
      </c>
      <c r="DW7" s="77">
        <v>0</v>
      </c>
      <c r="DX7" s="77">
        <v>0</v>
      </c>
      <c r="DY7" s="77" t="s">
        <v>101</v>
      </c>
      <c r="DZ7" s="77" t="s">
        <v>101</v>
      </c>
      <c r="EA7" s="77">
        <v>0</v>
      </c>
      <c r="EB7" s="77">
        <v>0.1</v>
      </c>
      <c r="EC7" s="77">
        <v>0.17</v>
      </c>
      <c r="ED7" s="77">
        <v>7.62</v>
      </c>
      <c r="EE7" s="77" t="s">
        <v>101</v>
      </c>
      <c r="EF7" s="77" t="s">
        <v>101</v>
      </c>
      <c r="EG7" s="77">
        <v>0</v>
      </c>
      <c r="EH7" s="77">
        <v>0</v>
      </c>
      <c r="EI7" s="77">
        <v>0</v>
      </c>
      <c r="EJ7" s="77" t="s">
        <v>101</v>
      </c>
      <c r="EK7" s="77" t="s">
        <v>101</v>
      </c>
      <c r="EL7" s="77">
        <v>1.65</v>
      </c>
      <c r="EM7" s="77">
        <v>0.14000000000000001</v>
      </c>
      <c r="EN7" s="77">
        <v>8.e-002</v>
      </c>
      <c r="EO7" s="77">
        <v>0.23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30</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2023-12-12T00:48:39Z</dcterms:created>
  <dcterms:modified xsi:type="dcterms:W3CDTF">2024-01-23T23:43:57Z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2024-01-23T23:43:57Z</vt:filetime>
  </property>
</Properties>
</file>