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5\03-03-03-04_地方公営企業決算統計\R6.1.17 公営企業に係る経営比較分析表（令和４年度決算）の分析等について\20_庁内照会・回答\22_庁内回答\"/>
    </mc:Choice>
  </mc:AlternateContent>
  <xr:revisionPtr revIDLastSave="0" documentId="8_{10C8BCE7-8F7E-47F6-8746-4AB73B999622}" xr6:coauthVersionLast="36" xr6:coauthVersionMax="36" xr10:uidLastSave="{00000000-0000-0000-0000-000000000000}"/>
  <workbookProtection workbookAlgorithmName="SHA-512" workbookHashValue="f1o3+2M8eYZR72ishslyQLx76qpeQzh+eeyV8nwN7S3wtmvVYTTlViKEygCCBMCZ215t6VkIcEL84JGo6S69ig==" workbookSaltValue="gyNu/ZMOordWFx4uDEGUi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<sst xmlns="http://schemas.openxmlformats.org/spreadsheetml/2006/main" count="275" uniqueCount="117">
  <si>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</si>
  <si>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</si>
  <si>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</si>
  <si>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</si>
  <si>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</si>
  <si>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</si>
  <si>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</si>
  <si>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</si>
  <si>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</si>
  <si>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</si>
  <si>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</si>
  <si>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</si>
  <si>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</si>
  <si>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</si>
  <si>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</si>
  <si>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</si>
  <si>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</si>
  <si>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</si>
  <si>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</si>
  <si>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</si>
  <si>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</si>
  <si>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</si>
  <si>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</si>
  <si>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</si>
  <si>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</si>
  <si>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</si>
  <si>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</si>
  <si>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</si>
  <si>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</si>
  <si>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</si>
  <si>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</si>
  <si>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</si>
  <si>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</si>
  <si>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</si>
  <si>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</si>
  <si>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</si>
  <si>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</si>
  <si>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</si>
  <si>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</si>
  <si>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</si>
  <si>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</si>
  <si>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</si>
  <si>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</si>
  <si>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</si>
  <si>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</si>
  <si>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</si>
  <si>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</si>
  <si>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</si>
  <si>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</si>
  <si>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</si>
  <si>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</si>
  <si>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</si>
  <si>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</si>
  <si>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</si>
  <si>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</si>
  <si>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</si>
  <si>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</si>
  <si>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</si>
  <si>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</si>
  <si>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</si>
  <si>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</si>
  <si>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</si>
  <si>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</si>
  <si>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</si>
  <si>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</si>
  <si>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</si>
  <si>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</si>
  <si>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</si>
  <si>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</si>
  <si>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</si>
  <si>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</si>
  <si>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</si>
  <si>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</si>
  <si>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</si>
  <si>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</si>
  <si>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</si>
  <si>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</si>
  <si>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</si>
  <si>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</si>
  <si>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</si>
  <si>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</si>
  <si>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</si>
  <si>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</si>
  <si>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</si>
  <si>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</si>
  <si>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</si>
  <si>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</si>
  <si>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</si>
  <si>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</si>
  <si>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</si>
  <si>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</si>
  <si>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</si>
  <si>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</si>
  <si>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</si>
  <si>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</si>
  <si>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</si>
  <si>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</si>
  <si>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</si>
  <si>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</si>
  <si>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</si>
  <si>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</si>
  <si>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</si>
  <si>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</si>
  <si>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</si>
  <si>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</si>
  <si>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</si>
  <si>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</si>
  <si>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</si>
  <si>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</si>
  <si>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</si>
  <si>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</si>
  <si>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</si>
  <si>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</si>
  <si>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</si>
  <si>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また、現在行っている和田野処理区の集落排水処理施設の網野処理区の公共下水道への統合（令和6年4月統合予定）により施設利用率の向上などを図るとともに、今後も汚水処理施設の大規模改修を見据えながら、経営の効率化のために、更なる施設の統合も検討していく必要がある。
　なお、令和2年4月より、地方公営企業（法適用）へ移行している。</t>
    <phoneticPr fontId="4"/>
  </si>
  <si>
    <t>　公共下水道事業は、未普及地区の下水道管の整備を進めている段階であり、令和4年度末での整備率は82.4％、水洗化率は60.9％である。前年度末と比べ、整備率は1.2％、水洗化率は0.5％増加した。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phoneticPr fontId="4"/>
  </si>
  <si>
    <t>　供用開始時期の早い施設でも平成13年であり、目立った施設の老朽化は発生していないが、供用開始後22年が経過しており、今後、設備の更新費用が増加することから、長寿命化対策の取り組みを継続して実施する。
　管渠については、耐用年数を50年と見込んでおり、当面老朽化の問題はないと考えている。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</si>
</sst>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2.85</c:v>
                </c:pt>
                <c:pt idx="3">
                  <c:v>3.64</c:v>
                </c:pt>
                <c:pt idx="4">
                  <c:v>2.6</c:v>
                </c:pt>
              </c:numCache>
            </c:numRef>
          </c:val>
          <c:extLst>
            <c:ext xmlns:c16="http://schemas.microsoft.com/office/drawing/2014/chart" uri="{C3380CC4-5D6E-409C-BE32-E72D297353CC}">
              <c16:uniqueId val="{00000000-B42D-4735-AC21-905178A327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0.09</c:v>
                </c:pt>
              </c:numCache>
            </c:numRef>
          </c:val>
          <c:smooth val="0"/>
          <c:extLst>
            <c:ext xmlns:c16="http://schemas.microsoft.com/office/drawing/2014/chart" uri="{C3380CC4-5D6E-409C-BE32-E72D297353CC}">
              <c16:uniqueId val="{00000001-B42D-4735-AC21-905178A327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42.7</c:v>
                </c:pt>
                <c:pt idx="3">
                  <c:v>41.98</c:v>
                </c:pt>
                <c:pt idx="4">
                  <c:v>42.69</c:v>
                </c:pt>
              </c:numCache>
            </c:numRef>
          </c:val>
          <c:extLst>
            <c:ext xmlns:c16="http://schemas.microsoft.com/office/drawing/2014/chart" uri="{C3380CC4-5D6E-409C-BE32-E72D297353CC}">
              <c16:uniqueId val="{00000000-5821-4368-8131-2AE4CAC974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47.32</c:v>
                </c:pt>
              </c:numCache>
            </c:numRef>
          </c:val>
          <c:smooth val="0"/>
          <c:extLst>
            <c:ext xmlns:c16="http://schemas.microsoft.com/office/drawing/2014/chart" uri="{C3380CC4-5D6E-409C-BE32-E72D297353CC}">
              <c16:uniqueId val="{00000001-5821-4368-8131-2AE4CAC974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59.07</c:v>
                </c:pt>
                <c:pt idx="3">
                  <c:v>60.45</c:v>
                </c:pt>
                <c:pt idx="4">
                  <c:v>60.92</c:v>
                </c:pt>
              </c:numCache>
            </c:numRef>
          </c:val>
          <c:extLst>
            <c:ext xmlns:c16="http://schemas.microsoft.com/office/drawing/2014/chart" uri="{C3380CC4-5D6E-409C-BE32-E72D297353CC}">
              <c16:uniqueId val="{00000000-8154-4EA0-BA2C-C4D633600E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81.33</c:v>
                </c:pt>
              </c:numCache>
            </c:numRef>
          </c:val>
          <c:smooth val="0"/>
          <c:extLst>
            <c:ext xmlns:c16="http://schemas.microsoft.com/office/drawing/2014/chart" uri="{C3380CC4-5D6E-409C-BE32-E72D297353CC}">
              <c16:uniqueId val="{00000001-8154-4EA0-BA2C-C4D633600E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92.6</c:v>
                </c:pt>
                <c:pt idx="3">
                  <c:v>93.97</c:v>
                </c:pt>
                <c:pt idx="4">
                  <c:v>90.6</c:v>
                </c:pt>
              </c:numCache>
            </c:numRef>
          </c:val>
          <c:extLst>
            <c:ext xmlns:c16="http://schemas.microsoft.com/office/drawing/2014/chart" uri="{C3380CC4-5D6E-409C-BE32-E72D297353CC}">
              <c16:uniqueId val="{00000000-F16C-4EAA-9054-7472C0DCC6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107.19</c:v>
                </c:pt>
              </c:numCache>
            </c:numRef>
          </c:val>
          <c:smooth val="0"/>
          <c:extLst>
            <c:ext xmlns:c16="http://schemas.microsoft.com/office/drawing/2014/chart" uri="{C3380CC4-5D6E-409C-BE32-E72D297353CC}">
              <c16:uniqueId val="{00000001-F16C-4EAA-9054-7472C0DCC6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2.94</c:v>
                </c:pt>
                <c:pt idx="3">
                  <c:v>5.71</c:v>
                </c:pt>
                <c:pt idx="4">
                  <c:v>8.07</c:v>
                </c:pt>
              </c:numCache>
            </c:numRef>
          </c:val>
          <c:extLst>
            <c:ext xmlns:c16="http://schemas.microsoft.com/office/drawing/2014/chart" uri="{C3380CC4-5D6E-409C-BE32-E72D297353CC}">
              <c16:uniqueId val="{00000000-04DA-4168-B9E7-68E0597594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22.89</c:v>
                </c:pt>
              </c:numCache>
            </c:numRef>
          </c:val>
          <c:smooth val="0"/>
          <c:extLst>
            <c:ext xmlns:c16="http://schemas.microsoft.com/office/drawing/2014/chart" uri="{C3380CC4-5D6E-409C-BE32-E72D297353CC}">
              <c16:uniqueId val="{00000001-04DA-4168-B9E7-68E0597594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6A-451F-945A-23B0467091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formatCode="#,##0.00;&quot;△&quot;#,##0.00">
                  <c:v>0</c:v>
                </c:pt>
              </c:numCache>
            </c:numRef>
          </c:val>
          <c:smooth val="0"/>
          <c:extLst>
            <c:ext xmlns:c16="http://schemas.microsoft.com/office/drawing/2014/chart" uri="{C3380CC4-5D6E-409C-BE32-E72D297353CC}">
              <c16:uniqueId val="{00000001-286A-451F-945A-23B0467091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978.37</c:v>
                </c:pt>
                <c:pt idx="3">
                  <c:v>970.26</c:v>
                </c:pt>
                <c:pt idx="4">
                  <c:v>994.51</c:v>
                </c:pt>
              </c:numCache>
            </c:numRef>
          </c:val>
          <c:extLst>
            <c:ext xmlns:c16="http://schemas.microsoft.com/office/drawing/2014/chart" uri="{C3380CC4-5D6E-409C-BE32-E72D297353CC}">
              <c16:uniqueId val="{00000000-7B8C-4F02-97B6-8E1B181049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31.07</c:v>
                </c:pt>
              </c:numCache>
            </c:numRef>
          </c:val>
          <c:smooth val="0"/>
          <c:extLst>
            <c:ext xmlns:c16="http://schemas.microsoft.com/office/drawing/2014/chart" uri="{C3380CC4-5D6E-409C-BE32-E72D297353CC}">
              <c16:uniqueId val="{00000001-7B8C-4F02-97B6-8E1B181049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30.97</c:v>
                </c:pt>
                <c:pt idx="3">
                  <c:v>40.159999999999997</c:v>
                </c:pt>
                <c:pt idx="4">
                  <c:v>34.200000000000003</c:v>
                </c:pt>
              </c:numCache>
            </c:numRef>
          </c:val>
          <c:extLst>
            <c:ext xmlns:c16="http://schemas.microsoft.com/office/drawing/2014/chart" uri="{C3380CC4-5D6E-409C-BE32-E72D297353CC}">
              <c16:uniqueId val="{00000000-F47D-4A1C-99BC-BCF31C699D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51.09</c:v>
                </c:pt>
              </c:numCache>
            </c:numRef>
          </c:val>
          <c:smooth val="0"/>
          <c:extLst>
            <c:ext xmlns:c16="http://schemas.microsoft.com/office/drawing/2014/chart" uri="{C3380CC4-5D6E-409C-BE32-E72D297353CC}">
              <c16:uniqueId val="{00000001-F47D-4A1C-99BC-BCF31C699D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6597.13</c:v>
                </c:pt>
                <c:pt idx="3">
                  <c:v>6515.9</c:v>
                </c:pt>
                <c:pt idx="4">
                  <c:v>6530.53</c:v>
                </c:pt>
              </c:numCache>
            </c:numRef>
          </c:val>
          <c:extLst>
            <c:ext xmlns:c16="http://schemas.microsoft.com/office/drawing/2014/chart" uri="{C3380CC4-5D6E-409C-BE32-E72D297353CC}">
              <c16:uniqueId val="{00000000-5B02-4319-AFCA-847DF67B51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1194.56</c:v>
                </c:pt>
              </c:numCache>
            </c:numRef>
          </c:val>
          <c:smooth val="0"/>
          <c:extLst>
            <c:ext xmlns:c16="http://schemas.microsoft.com/office/drawing/2014/chart" uri="{C3380CC4-5D6E-409C-BE32-E72D297353CC}">
              <c16:uniqueId val="{00000001-5B02-4319-AFCA-847DF67B51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69.260000000000005</c:v>
                </c:pt>
                <c:pt idx="3">
                  <c:v>74.58</c:v>
                </c:pt>
                <c:pt idx="4">
                  <c:v>67.78</c:v>
                </c:pt>
              </c:numCache>
            </c:numRef>
          </c:val>
          <c:extLst>
            <c:ext xmlns:c16="http://schemas.microsoft.com/office/drawing/2014/chart" uri="{C3380CC4-5D6E-409C-BE32-E72D297353CC}">
              <c16:uniqueId val="{00000000-EF24-4253-8B43-926EB7B26FC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76.78</c:v>
                </c:pt>
              </c:numCache>
            </c:numRef>
          </c:val>
          <c:smooth val="0"/>
          <c:extLst>
            <c:ext xmlns:c16="http://schemas.microsoft.com/office/drawing/2014/chart" uri="{C3380CC4-5D6E-409C-BE32-E72D297353CC}">
              <c16:uniqueId val="{00000001-EF24-4253-8B43-926EB7B26FC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211.14</c:v>
                </c:pt>
                <c:pt idx="3">
                  <c:v>197.22</c:v>
                </c:pt>
                <c:pt idx="4">
                  <c:v>217.79</c:v>
                </c:pt>
              </c:numCache>
            </c:numRef>
          </c:val>
          <c:extLst>
            <c:ext xmlns:c16="http://schemas.microsoft.com/office/drawing/2014/chart" uri="{C3380CC4-5D6E-409C-BE32-E72D297353CC}">
              <c16:uniqueId val="{00000000-E509-4EA1-A8E8-7FD75462C9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224.31</c:v>
                </c:pt>
              </c:numCache>
            </c:numRef>
          </c:val>
          <c:smooth val="0"/>
          <c:extLst>
            <c:ext xmlns:c16="http://schemas.microsoft.com/office/drawing/2014/chart" uri="{C3380CC4-5D6E-409C-BE32-E72D297353CC}">
              <c16:uniqueId val="{00000001-E509-4EA1-A8E8-7FD75462C9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京丹後市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51981</v>
      </c>
      <c r="AM8" s="37"/>
      <c r="AN8" s="37"/>
      <c r="AO8" s="37"/>
      <c r="AP8" s="37"/>
      <c r="AQ8" s="37"/>
      <c r="AR8" s="37"/>
      <c r="AS8" s="37"/>
      <c r="AT8" s="38">
        <f>データ!T6</f>
        <v>501.44</v>
      </c>
      <c r="AU8" s="38"/>
      <c r="AV8" s="38"/>
      <c r="AW8" s="38"/>
      <c r="AX8" s="38"/>
      <c r="AY8" s="38"/>
      <c r="AZ8" s="38"/>
      <c r="BA8" s="38"/>
      <c r="BB8" s="38">
        <f>データ!U6</f>
        <v>103.66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34.49</v>
      </c>
      <c r="J10" s="38"/>
      <c r="K10" s="38"/>
      <c r="L10" s="38"/>
      <c r="M10" s="38"/>
      <c r="N10" s="38"/>
      <c r="O10" s="38"/>
      <c r="P10" s="38">
        <f>データ!P6</f>
        <v>40.700000000000003</v>
      </c>
      <c r="Q10" s="38"/>
      <c r="R10" s="38"/>
      <c r="S10" s="38"/>
      <c r="T10" s="38"/>
      <c r="U10" s="38"/>
      <c r="V10" s="38"/>
      <c r="W10" s="38">
        <f>データ!Q6</f>
        <v>104.44</v>
      </c>
      <c r="X10" s="38"/>
      <c r="Y10" s="38"/>
      <c r="Z10" s="38"/>
      <c r="AA10" s="38"/>
      <c r="AB10" s="38"/>
      <c r="AC10" s="38"/>
      <c r="AD10" s="37">
        <f>データ!R6</f>
        <v>3196</v>
      </c>
      <c r="AE10" s="37"/>
      <c r="AF10" s="37"/>
      <c r="AG10" s="37"/>
      <c r="AH10" s="37"/>
      <c r="AI10" s="37"/>
      <c r="AJ10" s="37"/>
      <c r="AK10" s="2"/>
      <c r="AL10" s="37">
        <f>データ!V6</f>
        <v>20976</v>
      </c>
      <c r="AM10" s="37"/>
      <c r="AN10" s="37"/>
      <c r="AO10" s="37"/>
      <c r="AP10" s="37"/>
      <c r="AQ10" s="37"/>
      <c r="AR10" s="37"/>
      <c r="AS10" s="37"/>
      <c r="AT10" s="38">
        <f>データ!W6</f>
        <v>8.4</v>
      </c>
      <c r="AU10" s="38"/>
      <c r="AV10" s="38"/>
      <c r="AW10" s="38"/>
      <c r="AX10" s="38"/>
      <c r="AY10" s="38"/>
      <c r="AZ10" s="38"/>
      <c r="BA10" s="38"/>
      <c r="BB10" s="38">
        <f>データ!X6</f>
        <v>2497.14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9mSb7f5d/sJz4DwDELflaAIevMc/vJxU3askwgkQtM8DwSaZ23fcUZnT+EO0x/7ZlBzoT0rLBJpxciCqJAEGA==" saltValue="4rlupssSV4TJDBxTdXEA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262129</v>
      </c>
      <c r="D6" s="19">
        <f t="shared" si="3"/>
        <v>46</v>
      </c>
      <c r="E6" s="19">
        <f t="shared" si="3"/>
        <v>17</v>
      </c>
      <c r="F6" s="19">
        <f t="shared" si="3"/>
        <v>1</v>
      </c>
      <c r="G6" s="19">
        <f t="shared" si="3"/>
        <v>0</v>
      </c>
      <c r="H6" s="19" t="str">
        <f t="shared" si="3"/>
        <v>京都府　京丹後市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34.49</v>
      </c>
      <c r="P6" s="20">
        <f t="shared" si="3"/>
        <v>40.700000000000003</v>
      </c>
      <c r="Q6" s="20">
        <f t="shared" si="3"/>
        <v>104.44</v>
      </c>
      <c r="R6" s="20">
        <f t="shared" si="3"/>
        <v>3196</v>
      </c>
      <c r="S6" s="20">
        <f t="shared" si="3"/>
        <v>51981</v>
      </c>
      <c r="T6" s="20">
        <f t="shared" si="3"/>
        <v>501.44</v>
      </c>
      <c r="U6" s="20">
        <f t="shared" si="3"/>
        <v>103.66</v>
      </c>
      <c r="V6" s="20">
        <f t="shared" si="3"/>
        <v>20976</v>
      </c>
      <c r="W6" s="20">
        <f t="shared" si="3"/>
        <v>8.4</v>
      </c>
      <c r="X6" s="20">
        <f t="shared" si="3"/>
        <v>2497.14</v>
      </c>
      <c r="Y6" s="21" t="str">
        <f>IF(Y7="",NA(),Y7)</f>
        <v>-</v>
      </c>
      <c r="Z6" s="21" t="str">
        <f t="shared" ref="Z6:AH6" si="4">IF(Z7="",NA(),Z7)</f>
        <v>-</v>
      </c>
      <c r="AA6" s="21">
        <f t="shared" si="4"/>
        <v>92.6</v>
      </c>
      <c r="AB6" s="21">
        <f t="shared" si="4"/>
        <v>93.97</v>
      </c>
      <c r="AC6" s="21">
        <f t="shared" si="4"/>
        <v>90.6</v>
      </c>
      <c r="AD6" s="21" t="str">
        <f t="shared" si="4"/>
        <v>-</v>
      </c>
      <c r="AE6" s="21" t="str">
        <f t="shared" si="4"/>
        <v>-</v>
      </c>
      <c r="AF6" s="21">
        <f t="shared" si="4"/>
        <v>107.21</v>
      </c>
      <c r="AG6" s="21">
        <f t="shared" si="4"/>
        <v>107.08</v>
      </c>
      <c r="AH6" s="21">
        <f t="shared" si="4"/>
        <v>107.19</v>
      </c>
      <c r="AI6" s="20" t="str">
        <f>IF(AI7="","",IF(AI7="-","【-】","【"&amp;SUBSTITUTE(TEXT(AI7,"#,##0.00"),"-","△")&amp;"】"))</f>
        <v>【106.11】</v>
      </c>
      <c r="AJ6" s="21" t="str">
        <f>IF(AJ7="",NA(),AJ7)</f>
        <v>-</v>
      </c>
      <c r="AK6" s="21" t="str">
        <f t="shared" ref="AK6:AS6" si="5">IF(AK7="",NA(),AK7)</f>
        <v>-</v>
      </c>
      <c r="AL6" s="21">
        <f t="shared" si="5"/>
        <v>978.37</v>
      </c>
      <c r="AM6" s="21">
        <f t="shared" si="5"/>
        <v>970.26</v>
      </c>
      <c r="AN6" s="21">
        <f t="shared" si="5"/>
        <v>994.51</v>
      </c>
      <c r="AO6" s="21" t="str">
        <f t="shared" si="5"/>
        <v>-</v>
      </c>
      <c r="AP6" s="21" t="str">
        <f t="shared" si="5"/>
        <v>-</v>
      </c>
      <c r="AQ6" s="21">
        <f t="shared" si="5"/>
        <v>43.71</v>
      </c>
      <c r="AR6" s="21">
        <f t="shared" si="5"/>
        <v>45.94</v>
      </c>
      <c r="AS6" s="21">
        <f t="shared" si="5"/>
        <v>31.07</v>
      </c>
      <c r="AT6" s="20" t="str">
        <f>IF(AT7="","",IF(AT7="-","【-】","【"&amp;SUBSTITUTE(TEXT(AT7,"#,##0.00"),"-","△")&amp;"】"))</f>
        <v>【3.15】</v>
      </c>
      <c r="AU6" s="21" t="str">
        <f>IF(AU7="",NA(),AU7)</f>
        <v>-</v>
      </c>
      <c r="AV6" s="21" t="str">
        <f t="shared" ref="AV6:BD6" si="6">IF(AV7="",NA(),AV7)</f>
        <v>-</v>
      </c>
      <c r="AW6" s="21">
        <f t="shared" si="6"/>
        <v>30.97</v>
      </c>
      <c r="AX6" s="21">
        <f t="shared" si="6"/>
        <v>40.159999999999997</v>
      </c>
      <c r="AY6" s="21">
        <f t="shared" si="6"/>
        <v>34.200000000000003</v>
      </c>
      <c r="AZ6" s="21" t="str">
        <f t="shared" si="6"/>
        <v>-</v>
      </c>
      <c r="BA6" s="21" t="str">
        <f t="shared" si="6"/>
        <v>-</v>
      </c>
      <c r="BB6" s="21">
        <f t="shared" si="6"/>
        <v>40.67</v>
      </c>
      <c r="BC6" s="21">
        <f t="shared" si="6"/>
        <v>47.7</v>
      </c>
      <c r="BD6" s="21">
        <f t="shared" si="6"/>
        <v>51.09</v>
      </c>
      <c r="BE6" s="20" t="str">
        <f>IF(BE7="","",IF(BE7="-","【-】","【"&amp;SUBSTITUTE(TEXT(BE7,"#,##0.00"),"-","△")&amp;"】"))</f>
        <v>【73.44】</v>
      </c>
      <c r="BF6" s="21" t="str">
        <f>IF(BF7="",NA(),BF7)</f>
        <v>-</v>
      </c>
      <c r="BG6" s="21" t="str">
        <f t="shared" ref="BG6:BO6" si="7">IF(BG7="",NA(),BG7)</f>
        <v>-</v>
      </c>
      <c r="BH6" s="21">
        <f t="shared" si="7"/>
        <v>6597.13</v>
      </c>
      <c r="BI6" s="21">
        <f t="shared" si="7"/>
        <v>6515.9</v>
      </c>
      <c r="BJ6" s="21">
        <f t="shared" si="7"/>
        <v>6530.53</v>
      </c>
      <c r="BK6" s="21" t="str">
        <f t="shared" si="7"/>
        <v>-</v>
      </c>
      <c r="BL6" s="21" t="str">
        <f t="shared" si="7"/>
        <v>-</v>
      </c>
      <c r="BM6" s="21">
        <f t="shared" si="7"/>
        <v>1050.51</v>
      </c>
      <c r="BN6" s="21">
        <f t="shared" si="7"/>
        <v>1102.01</v>
      </c>
      <c r="BO6" s="21">
        <f t="shared" si="7"/>
        <v>1194.56</v>
      </c>
      <c r="BP6" s="20" t="str">
        <f>IF(BP7="","",IF(BP7="-","【-】","【"&amp;SUBSTITUTE(TEXT(BP7,"#,##0.00"),"-","△")&amp;"】"))</f>
        <v>【652.82】</v>
      </c>
      <c r="BQ6" s="21" t="str">
        <f>IF(BQ7="",NA(),BQ7)</f>
        <v>-</v>
      </c>
      <c r="BR6" s="21" t="str">
        <f t="shared" ref="BR6:BZ6" si="8">IF(BR7="",NA(),BR7)</f>
        <v>-</v>
      </c>
      <c r="BS6" s="21">
        <f t="shared" si="8"/>
        <v>69.260000000000005</v>
      </c>
      <c r="BT6" s="21">
        <f t="shared" si="8"/>
        <v>74.58</v>
      </c>
      <c r="BU6" s="21">
        <f t="shared" si="8"/>
        <v>67.78</v>
      </c>
      <c r="BV6" s="21" t="str">
        <f t="shared" si="8"/>
        <v>-</v>
      </c>
      <c r="BW6" s="21" t="str">
        <f t="shared" si="8"/>
        <v>-</v>
      </c>
      <c r="BX6" s="21">
        <f t="shared" si="8"/>
        <v>82.65</v>
      </c>
      <c r="BY6" s="21">
        <f t="shared" si="8"/>
        <v>82.55</v>
      </c>
      <c r="BZ6" s="21">
        <f t="shared" si="8"/>
        <v>76.78</v>
      </c>
      <c r="CA6" s="20" t="str">
        <f>IF(CA7="","",IF(CA7="-","【-】","【"&amp;SUBSTITUTE(TEXT(CA7,"#,##0.00"),"-","△")&amp;"】"))</f>
        <v>【97.61】</v>
      </c>
      <c r="CB6" s="21" t="str">
        <f>IF(CB7="",NA(),CB7)</f>
        <v>-</v>
      </c>
      <c r="CC6" s="21" t="str">
        <f t="shared" ref="CC6:CK6" si="9">IF(CC7="",NA(),CC7)</f>
        <v>-</v>
      </c>
      <c r="CD6" s="21">
        <f t="shared" si="9"/>
        <v>211.14</v>
      </c>
      <c r="CE6" s="21">
        <f t="shared" si="9"/>
        <v>197.22</v>
      </c>
      <c r="CF6" s="21">
        <f t="shared" si="9"/>
        <v>217.79</v>
      </c>
      <c r="CG6" s="21" t="str">
        <f t="shared" si="9"/>
        <v>-</v>
      </c>
      <c r="CH6" s="21" t="str">
        <f t="shared" si="9"/>
        <v>-</v>
      </c>
      <c r="CI6" s="21">
        <f t="shared" si="9"/>
        <v>186.3</v>
      </c>
      <c r="CJ6" s="21">
        <f t="shared" si="9"/>
        <v>188.38</v>
      </c>
      <c r="CK6" s="21">
        <f t="shared" si="9"/>
        <v>224.31</v>
      </c>
      <c r="CL6" s="20" t="str">
        <f>IF(CL7="","",IF(CL7="-","【-】","【"&amp;SUBSTITUTE(TEXT(CL7,"#,##0.00"),"-","△")&amp;"】"))</f>
        <v>【138.29】</v>
      </c>
      <c r="CM6" s="21" t="str">
        <f>IF(CM7="",NA(),CM7)</f>
        <v>-</v>
      </c>
      <c r="CN6" s="21" t="str">
        <f t="shared" ref="CN6:CV6" si="10">IF(CN7="",NA(),CN7)</f>
        <v>-</v>
      </c>
      <c r="CO6" s="21">
        <f t="shared" si="10"/>
        <v>42.7</v>
      </c>
      <c r="CP6" s="21">
        <f t="shared" si="10"/>
        <v>41.98</v>
      </c>
      <c r="CQ6" s="21">
        <f t="shared" si="10"/>
        <v>42.69</v>
      </c>
      <c r="CR6" s="21" t="str">
        <f t="shared" si="10"/>
        <v>-</v>
      </c>
      <c r="CS6" s="21" t="str">
        <f t="shared" si="10"/>
        <v>-</v>
      </c>
      <c r="CT6" s="21">
        <f t="shared" si="10"/>
        <v>50.53</v>
      </c>
      <c r="CU6" s="21">
        <f t="shared" si="10"/>
        <v>51.42</v>
      </c>
      <c r="CV6" s="21">
        <f t="shared" si="10"/>
        <v>47.32</v>
      </c>
      <c r="CW6" s="20" t="str">
        <f>IF(CW7="","",IF(CW7="-","【-】","【"&amp;SUBSTITUTE(TEXT(CW7,"#,##0.00"),"-","△")&amp;"】"))</f>
        <v>【59.10】</v>
      </c>
      <c r="CX6" s="21" t="str">
        <f>IF(CX7="",NA(),CX7)</f>
        <v>-</v>
      </c>
      <c r="CY6" s="21" t="str">
        <f t="shared" ref="CY6:DG6" si="11">IF(CY7="",NA(),CY7)</f>
        <v>-</v>
      </c>
      <c r="CZ6" s="21">
        <f t="shared" si="11"/>
        <v>59.07</v>
      </c>
      <c r="DA6" s="21">
        <f t="shared" si="11"/>
        <v>60.45</v>
      </c>
      <c r="DB6" s="21">
        <f t="shared" si="11"/>
        <v>60.92</v>
      </c>
      <c r="DC6" s="21" t="str">
        <f t="shared" si="11"/>
        <v>-</v>
      </c>
      <c r="DD6" s="21" t="str">
        <f t="shared" si="11"/>
        <v>-</v>
      </c>
      <c r="DE6" s="21">
        <f t="shared" si="11"/>
        <v>82.08</v>
      </c>
      <c r="DF6" s="21">
        <f t="shared" si="11"/>
        <v>81.34</v>
      </c>
      <c r="DG6" s="21">
        <f t="shared" si="11"/>
        <v>81.33</v>
      </c>
      <c r="DH6" s="20" t="str">
        <f>IF(DH7="","",IF(DH7="-","【-】","【"&amp;SUBSTITUTE(TEXT(DH7,"#,##0.00"),"-","△")&amp;"】"))</f>
        <v>【95.82】</v>
      </c>
      <c r="DI6" s="21" t="str">
        <f>IF(DI7="",NA(),DI7)</f>
        <v>-</v>
      </c>
      <c r="DJ6" s="21" t="str">
        <f t="shared" ref="DJ6:DR6" si="12">IF(DJ7="",NA(),DJ7)</f>
        <v>-</v>
      </c>
      <c r="DK6" s="21">
        <f t="shared" si="12"/>
        <v>2.94</v>
      </c>
      <c r="DL6" s="21">
        <f t="shared" si="12"/>
        <v>5.71</v>
      </c>
      <c r="DM6" s="21">
        <f t="shared" si="12"/>
        <v>8.07</v>
      </c>
      <c r="DN6" s="21" t="str">
        <f t="shared" si="12"/>
        <v>-</v>
      </c>
      <c r="DO6" s="21" t="str">
        <f t="shared" si="12"/>
        <v>-</v>
      </c>
      <c r="DP6" s="21">
        <f t="shared" si="12"/>
        <v>12.7</v>
      </c>
      <c r="DQ6" s="21">
        <f t="shared" si="12"/>
        <v>14.65</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0">
        <f t="shared" si="13"/>
        <v>0</v>
      </c>
      <c r="ED6" s="20" t="str">
        <f>IF(ED7="","",IF(ED7="-","【-】","【"&amp;SUBSTITUTE(TEXT(ED7,"#,##0.00"),"-","△")&amp;"】"))</f>
        <v>【7.62】</v>
      </c>
      <c r="EE6" s="21" t="str">
        <f>IF(EE7="",NA(),EE7)</f>
        <v>-</v>
      </c>
      <c r="EF6" s="21" t="str">
        <f t="shared" ref="EF6:EN6" si="14">IF(EF7="",NA(),EF7)</f>
        <v>-</v>
      </c>
      <c r="EG6" s="21">
        <f t="shared" si="14"/>
        <v>2.85</v>
      </c>
      <c r="EH6" s="21">
        <f t="shared" si="14"/>
        <v>3.64</v>
      </c>
      <c r="EI6" s="21">
        <f t="shared" si="14"/>
        <v>2.6</v>
      </c>
      <c r="EJ6" s="21" t="str">
        <f t="shared" si="14"/>
        <v>-</v>
      </c>
      <c r="EK6" s="21" t="str">
        <f t="shared" si="14"/>
        <v>-</v>
      </c>
      <c r="EL6" s="21">
        <f t="shared" si="14"/>
        <v>1.65</v>
      </c>
      <c r="EM6" s="21">
        <f t="shared" si="14"/>
        <v>0.14000000000000001</v>
      </c>
      <c r="EN6" s="21">
        <f t="shared" si="14"/>
        <v>0.09</v>
      </c>
      <c r="EO6" s="20" t="str">
        <f>IF(EO7="","",IF(EO7="-","【-】","【"&amp;SUBSTITUTE(TEXT(EO7,"#,##0.00"),"-","△")&amp;"】"))</f>
        <v>【0.23】</v>
      </c>
    </row>
    <row r="7" spans="1:148" s="22" customFormat="1" x14ac:dyDescent="0.15">
      <c r="A7" s="14"/>
      <c r="B7" s="23">
        <v>2022</v>
      </c>
      <c r="C7" s="23">
        <v>262129</v>
      </c>
      <c r="D7" s="23">
        <v>46</v>
      </c>
      <c r="E7" s="23">
        <v>17</v>
      </c>
      <c r="F7" s="23">
        <v>1</v>
      </c>
      <c r="G7" s="23">
        <v>0</v>
      </c>
      <c r="H7" s="23" t="s">
        <v>96</v>
      </c>
      <c r="I7" s="23" t="s">
        <v>97</v>
      </c>
      <c r="J7" s="23" t="s">
        <v>98</v>
      </c>
      <c r="K7" s="23" t="s">
        <v>99</v>
      </c>
      <c r="L7" s="23" t="s">
        <v>100</v>
      </c>
      <c r="M7" s="23" t="s">
        <v>101</v>
      </c>
      <c r="N7" s="24" t="s">
        <v>102</v>
      </c>
      <c r="O7" s="24">
        <v>34.49</v>
      </c>
      <c r="P7" s="24">
        <v>40.700000000000003</v>
      </c>
      <c r="Q7" s="24">
        <v>104.44</v>
      </c>
      <c r="R7" s="24">
        <v>3196</v>
      </c>
      <c r="S7" s="24">
        <v>51981</v>
      </c>
      <c r="T7" s="24">
        <v>501.44</v>
      </c>
      <c r="U7" s="24">
        <v>103.66</v>
      </c>
      <c r="V7" s="24">
        <v>20976</v>
      </c>
      <c r="W7" s="24">
        <v>8.4</v>
      </c>
      <c r="X7" s="24">
        <v>2497.14</v>
      </c>
      <c r="Y7" s="24" t="s">
        <v>102</v>
      </c>
      <c r="Z7" s="24" t="s">
        <v>102</v>
      </c>
      <c r="AA7" s="24">
        <v>92.6</v>
      </c>
      <c r="AB7" s="24">
        <v>93.97</v>
      </c>
      <c r="AC7" s="24">
        <v>90.6</v>
      </c>
      <c r="AD7" s="24" t="s">
        <v>102</v>
      </c>
      <c r="AE7" s="24" t="s">
        <v>102</v>
      </c>
      <c r="AF7" s="24">
        <v>107.21</v>
      </c>
      <c r="AG7" s="24">
        <v>107.08</v>
      </c>
      <c r="AH7" s="24">
        <v>107.19</v>
      </c>
      <c r="AI7" s="24">
        <v>106.11</v>
      </c>
      <c r="AJ7" s="24" t="s">
        <v>102</v>
      </c>
      <c r="AK7" s="24" t="s">
        <v>102</v>
      </c>
      <c r="AL7" s="24">
        <v>978.37</v>
      </c>
      <c r="AM7" s="24">
        <v>970.26</v>
      </c>
      <c r="AN7" s="24">
        <v>994.51</v>
      </c>
      <c r="AO7" s="24" t="s">
        <v>102</v>
      </c>
      <c r="AP7" s="24" t="s">
        <v>102</v>
      </c>
      <c r="AQ7" s="24">
        <v>43.71</v>
      </c>
      <c r="AR7" s="24">
        <v>45.94</v>
      </c>
      <c r="AS7" s="24">
        <v>31.07</v>
      </c>
      <c r="AT7" s="24">
        <v>3.15</v>
      </c>
      <c r="AU7" s="24" t="s">
        <v>102</v>
      </c>
      <c r="AV7" s="24" t="s">
        <v>102</v>
      </c>
      <c r="AW7" s="24">
        <v>30.97</v>
      </c>
      <c r="AX7" s="24">
        <v>40.159999999999997</v>
      </c>
      <c r="AY7" s="24">
        <v>34.200000000000003</v>
      </c>
      <c r="AZ7" s="24" t="s">
        <v>102</v>
      </c>
      <c r="BA7" s="24" t="s">
        <v>102</v>
      </c>
      <c r="BB7" s="24">
        <v>40.67</v>
      </c>
      <c r="BC7" s="24">
        <v>47.7</v>
      </c>
      <c r="BD7" s="24">
        <v>51.09</v>
      </c>
      <c r="BE7" s="24">
        <v>73.44</v>
      </c>
      <c r="BF7" s="24" t="s">
        <v>102</v>
      </c>
      <c r="BG7" s="24" t="s">
        <v>102</v>
      </c>
      <c r="BH7" s="24">
        <v>6597.13</v>
      </c>
      <c r="BI7" s="24">
        <v>6515.9</v>
      </c>
      <c r="BJ7" s="24">
        <v>6530.53</v>
      </c>
      <c r="BK7" s="24" t="s">
        <v>102</v>
      </c>
      <c r="BL7" s="24" t="s">
        <v>102</v>
      </c>
      <c r="BM7" s="24">
        <v>1050.51</v>
      </c>
      <c r="BN7" s="24">
        <v>1102.01</v>
      </c>
      <c r="BO7" s="24">
        <v>1194.56</v>
      </c>
      <c r="BP7" s="24">
        <v>652.82000000000005</v>
      </c>
      <c r="BQ7" s="24" t="s">
        <v>102</v>
      </c>
      <c r="BR7" s="24" t="s">
        <v>102</v>
      </c>
      <c r="BS7" s="24">
        <v>69.260000000000005</v>
      </c>
      <c r="BT7" s="24">
        <v>74.58</v>
      </c>
      <c r="BU7" s="24">
        <v>67.78</v>
      </c>
      <c r="BV7" s="24" t="s">
        <v>102</v>
      </c>
      <c r="BW7" s="24" t="s">
        <v>102</v>
      </c>
      <c r="BX7" s="24">
        <v>82.65</v>
      </c>
      <c r="BY7" s="24">
        <v>82.55</v>
      </c>
      <c r="BZ7" s="24">
        <v>76.78</v>
      </c>
      <c r="CA7" s="24">
        <v>97.61</v>
      </c>
      <c r="CB7" s="24" t="s">
        <v>102</v>
      </c>
      <c r="CC7" s="24" t="s">
        <v>102</v>
      </c>
      <c r="CD7" s="24">
        <v>211.14</v>
      </c>
      <c r="CE7" s="24">
        <v>197.22</v>
      </c>
      <c r="CF7" s="24">
        <v>217.79</v>
      </c>
      <c r="CG7" s="24" t="s">
        <v>102</v>
      </c>
      <c r="CH7" s="24" t="s">
        <v>102</v>
      </c>
      <c r="CI7" s="24">
        <v>186.3</v>
      </c>
      <c r="CJ7" s="24">
        <v>188.38</v>
      </c>
      <c r="CK7" s="24">
        <v>224.31</v>
      </c>
      <c r="CL7" s="24">
        <v>138.29</v>
      </c>
      <c r="CM7" s="24" t="s">
        <v>102</v>
      </c>
      <c r="CN7" s="24" t="s">
        <v>102</v>
      </c>
      <c r="CO7" s="24">
        <v>42.7</v>
      </c>
      <c r="CP7" s="24">
        <v>41.98</v>
      </c>
      <c r="CQ7" s="24">
        <v>42.69</v>
      </c>
      <c r="CR7" s="24" t="s">
        <v>102</v>
      </c>
      <c r="CS7" s="24" t="s">
        <v>102</v>
      </c>
      <c r="CT7" s="24">
        <v>50.53</v>
      </c>
      <c r="CU7" s="24">
        <v>51.42</v>
      </c>
      <c r="CV7" s="24">
        <v>47.32</v>
      </c>
      <c r="CW7" s="24">
        <v>59.1</v>
      </c>
      <c r="CX7" s="24" t="s">
        <v>102</v>
      </c>
      <c r="CY7" s="24" t="s">
        <v>102</v>
      </c>
      <c r="CZ7" s="24">
        <v>59.07</v>
      </c>
      <c r="DA7" s="24">
        <v>60.45</v>
      </c>
      <c r="DB7" s="24">
        <v>60.92</v>
      </c>
      <c r="DC7" s="24" t="s">
        <v>102</v>
      </c>
      <c r="DD7" s="24" t="s">
        <v>102</v>
      </c>
      <c r="DE7" s="24">
        <v>82.08</v>
      </c>
      <c r="DF7" s="24">
        <v>81.34</v>
      </c>
      <c r="DG7" s="24">
        <v>81.33</v>
      </c>
      <c r="DH7" s="24">
        <v>95.82</v>
      </c>
      <c r="DI7" s="24" t="s">
        <v>102</v>
      </c>
      <c r="DJ7" s="24" t="s">
        <v>102</v>
      </c>
      <c r="DK7" s="24">
        <v>2.94</v>
      </c>
      <c r="DL7" s="24">
        <v>5.71</v>
      </c>
      <c r="DM7" s="24">
        <v>8.07</v>
      </c>
      <c r="DN7" s="24" t="s">
        <v>102</v>
      </c>
      <c r="DO7" s="24" t="s">
        <v>102</v>
      </c>
      <c r="DP7" s="24">
        <v>12.7</v>
      </c>
      <c r="DQ7" s="24">
        <v>14.65</v>
      </c>
      <c r="DR7" s="24">
        <v>22.89</v>
      </c>
      <c r="DS7" s="24">
        <v>39.74</v>
      </c>
      <c r="DT7" s="24" t="s">
        <v>102</v>
      </c>
      <c r="DU7" s="24" t="s">
        <v>102</v>
      </c>
      <c r="DV7" s="24">
        <v>0</v>
      </c>
      <c r="DW7" s="24">
        <v>0</v>
      </c>
      <c r="DX7" s="24">
        <v>0</v>
      </c>
      <c r="DY7" s="24" t="s">
        <v>102</v>
      </c>
      <c r="DZ7" s="24" t="s">
        <v>102</v>
      </c>
      <c r="EA7" s="24">
        <v>0</v>
      </c>
      <c r="EB7" s="24">
        <v>0.1</v>
      </c>
      <c r="EC7" s="24">
        <v>0</v>
      </c>
      <c r="ED7" s="24">
        <v>7.62</v>
      </c>
      <c r="EE7" s="24" t="s">
        <v>102</v>
      </c>
      <c r="EF7" s="24" t="s">
        <v>102</v>
      </c>
      <c r="EG7" s="24">
        <v>2.85</v>
      </c>
      <c r="EH7" s="24">
        <v>3.64</v>
      </c>
      <c r="EI7" s="24">
        <v>2.6</v>
      </c>
      <c r="EJ7" s="24" t="s">
        <v>102</v>
      </c>
      <c r="EK7" s="24" t="s">
        <v>102</v>
      </c>
      <c r="EL7" s="24">
        <v>1.65</v>
      </c>
      <c r="EM7" s="24">
        <v>0.14000000000000001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左司</cp:lastModifiedBy>
  <dcterms:created xsi:type="dcterms:W3CDTF">2023-12-12T00:48:38Z</dcterms:created>
  <dcterms:modified xsi:type="dcterms:W3CDTF">2024-02-02T09:32:38Z</dcterms:modified>
  <cp:category/>
</cp:coreProperties>
</file>