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L:\011_決算統計\R4年度決算統計\6.1.17 【京都府2.6〆】公営企業に係る経営比較分析表（令和４年度決算）の分析等について（依頼）\"/>
    </mc:Choice>
  </mc:AlternateContent>
  <xr:revisionPtr revIDLastSave="0" documentId="13_ncr:1_{8879DCDC-692F-4E37-A57B-F4967910409A}" xr6:coauthVersionLast="36" xr6:coauthVersionMax="36" xr10:uidLastSave="{00000000-0000-0000-0000-000000000000}"/>
  <workbookProtection workbookAlgorithmName="SHA-512" workbookHashValue="ZG3Ct/np5ut6p0QIeaAxHovzTFx7zKrGCOPOwyevyvViFhRA8FjAiOQBZYxuRO0P2DmRiyJVwz+JjnIGoXx8rw==" workbookSaltValue="H5wsKLB5kauuODL4Pt41bA==" workbookSpinCount="100000" lockStructure="1"/>
  <bookViews>
    <workbookView xWindow="0" yWindow="0" windowWidth="24390" windowHeight="101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H85" i="4"/>
  <c r="G85" i="4"/>
  <c r="F85" i="4"/>
  <c r="BB10" i="4"/>
  <c r="AL10" i="4"/>
  <c r="W10" i="4"/>
  <c r="I10" i="4"/>
  <c r="BB8" i="4"/>
  <c r="AT8" i="4"/>
  <c r="AD8" i="4"/>
  <c r="W8" i="4"/>
  <c r="P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<sst xmlns="http://schemas.openxmlformats.org/spreadsheetml/2006/main" count="228" uniqueCount="113">
  <si>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</si>
  <si>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</si>
  <si>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</si>
  <si>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</si>
  <si>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</si>
  <si>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</si>
  <si>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</si>
  <si>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</si>
  <si>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</si>
  <si>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</si>
  <si>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</si>
  <si>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</si>
  <si>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</si>
  <si>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</si>
  <si>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</si>
  <si>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</si>
  <si>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</si>
  <si>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</si>
  <si>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</si>
  <si>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</si>
  <si>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</si>
  <si>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</si>
  <si>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</si>
  <si>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</si>
  <si>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</si>
  <si>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</si>
  <si>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</si>
  <si>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</si>
  <si>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</si>
  <si>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</si>
  <si>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</si>
  <si>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</si>
  <si>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</si>
  <si>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</si>
  <si>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</si>
  <si>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</si>
  <si>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</si>
  <si>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</si>
  <si>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</si>
  <si>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</si>
  <si>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</si>
  <si>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</si>
  <si>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</si>
  <si>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</si>
  <si>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</si>
  <si>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</si>
  <si>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</si>
  <si>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</si>
  <si>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</si>
  <si>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</si>
  <si>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</si>
  <si>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</si>
  <si>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</si>
  <si>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</si>
  <si>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</si>
  <si>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</si>
  <si>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</si>
  <si>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</si>
  <si>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</si>
  <si>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</si>
  <si>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</si>
  <si>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</si>
  <si>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</si>
  <si>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</si>
  <si>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</si>
  <si>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</si>
  <si>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</si>
  <si>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</si>
  <si>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</si>
  <si>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</si>
  <si>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</si>
  <si>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</si>
  <si>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</si>
  <si>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</si>
  <si>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</si>
  <si>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</si>
  <si>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</si>
  <si>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</si>
  <si>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</si>
  <si>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</si>
  <si>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</si>
  <si>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</si>
  <si>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</si>
  <si>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</si>
  <si>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</si>
  <si>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</si>
  <si>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</si>
  <si>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</si>
  <si>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</si>
  <si>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</si>
  <si>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</si>
  <si>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</si>
  <si>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八幡市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</si>
  <si>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</si>
  <si>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</si>
  <si>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</si>
  <si>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</si>
  <si>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</si>
  <si>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</si>
  <si>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</si>
  <si>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</si>
  <si>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</si>
  <si>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</si>
  <si>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</si>
  <si>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</si>
  <si>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</si>
  <si>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</si>
  <si>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</si>
  <si>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</si>
  <si>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</si>
  <si>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や管路経年化率は毎年上昇しており、これらの法定耐用年数を基準とした指標は今後も上昇していく見通しである。これは、将来の施設更新等の必要性が高まっていることを示している。本市では、令和2年度に策定した八幡市水道ビジョンにおいて、法定耐用年数とは別に、適切な維持管理を前提とした独自の更新基準年数を設定し、更新を進めることとしている。
　管路更新率については、引き続き類似団体を上回っているが、今後も計画的な事業の執行と財源確保が必要である。</t>
    <phoneticPr fontId="4"/>
  </si>
  <si>
    <t>　令和4年度について、前年度に引き続き新型コロナウイルス感染症に係る減免措置を行ったため、給水収益が減少し、減収分については、一般会計からの繰入による補填を行った。
　今後の給水収益は、令和5年4月の料金改定により増加するが、人口減少等により有収水量が減少し、年々減少していく見込みである。
　また、老朽化した水道施設や管路の更新費用が増加するため、国庫補助金等を活用した財源確保や、八幡市水道ビジョンで定めた計画に基づく適切な企業債の借入れを行う必要がある。</t>
    <rPh sb="130" eb="132">
      <t>ネンネン</t>
    </rPh>
    <phoneticPr fontId="4"/>
  </si>
  <si>
    <t>　経常収支比率については、京都府営水道料金値上げによる経過措置が終了したことに伴って受水費が増加したことなどが影響し、経常費用が経常収益を上回り、100％を下回った。
　同様の理由により、前年度繰越利益剰余金を上回る当年度純損失を決算にて計上したため、累積欠損金が発生し、累積欠損金比率が上昇した。
　前年度に比べて工事等の未払金が増加したため流動負債が増加し、流動比率は前年度を下回った。
　企業債残高対給水収益比率については、償還が進み企業債残高は減少したが、給水収益の減少が企業債残高の減少を上回ったため、前年度より高くなっている。
　料金回収率については、前年度同様、新型コロナウイルス感染症に係る水道料金減免の実施により給水収益が減少し、また、経常費用が増加したことで、前年度より減少した。そのほか、下水道使用料調定等事務受託料等の給水収益以外の収益で費用を賄っていることから、100％を下回っている。
　給水原価について、経常費用が増加し、有収水量が減少したため、前年度より高くなった。今後も有収水量の減少が見込まれるため、経常費用を抑えていく必要がある。
　施設利用率は、水需要の低下の影響で、配水量が減少し、低下している。
　有収率については、高い数値を維持しているが、老朽管の更新を計画的に進め、漏水等の発生を防止していくことが必要である。</t>
    <rPh sb="13" eb="15">
      <t>キョウト</t>
    </rPh>
    <rPh sb="15" eb="17">
      <t>フエイ</t>
    </rPh>
    <rPh sb="17" eb="19">
      <t>スイドウ</t>
    </rPh>
    <rPh sb="19" eb="21">
      <t>リョウキン</t>
    </rPh>
    <rPh sb="21" eb="23">
      <t>ネア</t>
    </rPh>
    <rPh sb="27" eb="29">
      <t>ケイカ</t>
    </rPh>
    <rPh sb="29" eb="31">
      <t>ソチ</t>
    </rPh>
    <rPh sb="32" eb="34">
      <t>シュウリョウ</t>
    </rPh>
    <rPh sb="39" eb="40">
      <t>トモナ</t>
    </rPh>
    <rPh sb="42" eb="44">
      <t>ジュスイ</t>
    </rPh>
    <rPh sb="44" eb="45">
      <t>ヒ</t>
    </rPh>
    <rPh sb="46" eb="48">
      <t>ゾウカ</t>
    </rPh>
    <rPh sb="55" eb="57">
      <t>エイキョウ</t>
    </rPh>
    <rPh sb="59" eb="61">
      <t>ケイジョウ</t>
    </rPh>
    <rPh sb="64" eb="66">
      <t>ケイジョウ</t>
    </rPh>
    <rPh sb="78" eb="80">
      <t>シタマワ</t>
    </rPh>
    <rPh sb="85" eb="87">
      <t>ドウヨウ</t>
    </rPh>
    <rPh sb="88" eb="90">
      <t>リユウ</t>
    </rPh>
    <rPh sb="94" eb="97">
      <t>ゼンネンド</t>
    </rPh>
    <rPh sb="97" eb="99">
      <t>クリコシ</t>
    </rPh>
    <rPh sb="99" eb="101">
      <t>リエキ</t>
    </rPh>
    <rPh sb="101" eb="104">
      <t>ジョウヨキン</t>
    </rPh>
    <rPh sb="105" eb="107">
      <t>ウワマワ</t>
    </rPh>
    <rPh sb="108" eb="111">
      <t>トウネンド</t>
    </rPh>
    <rPh sb="111" eb="112">
      <t>ジュン</t>
    </rPh>
    <rPh sb="112" eb="114">
      <t>ソンシツ</t>
    </rPh>
    <rPh sb="115" eb="117">
      <t>ケッサン</t>
    </rPh>
    <rPh sb="119" eb="121">
      <t>ケイジョウ</t>
    </rPh>
    <rPh sb="126" eb="128">
      <t>ルイセキ</t>
    </rPh>
    <rPh sb="128" eb="130">
      <t>ケッソン</t>
    </rPh>
    <rPh sb="130" eb="131">
      <t>キン</t>
    </rPh>
    <rPh sb="132" eb="134">
      <t>ハッセイ</t>
    </rPh>
    <rPh sb="136" eb="138">
      <t>ルイセキ</t>
    </rPh>
    <rPh sb="138" eb="141">
      <t>ケッソンキン</t>
    </rPh>
    <rPh sb="141" eb="143">
      <t>ヒリツ</t>
    </rPh>
    <rPh sb="151" eb="154">
      <t>ゼンネンド</t>
    </rPh>
    <rPh sb="155" eb="156">
      <t>クラ</t>
    </rPh>
    <rPh sb="158" eb="160">
      <t>コウジ</t>
    </rPh>
    <rPh sb="160" eb="161">
      <t>トウ</t>
    </rPh>
    <rPh sb="162" eb="165">
      <t>ミハライキン</t>
    </rPh>
    <rPh sb="166" eb="168">
      <t>ゾウカ</t>
    </rPh>
    <rPh sb="172" eb="174">
      <t>リュウドウ</t>
    </rPh>
    <rPh sb="174" eb="176">
      <t>フサイ</t>
    </rPh>
    <rPh sb="177" eb="179">
      <t>ゾウカ</t>
    </rPh>
    <rPh sb="181" eb="183">
      <t>リュウドウ</t>
    </rPh>
    <rPh sb="183" eb="185">
      <t>ヒリツ</t>
    </rPh>
    <rPh sb="190" eb="192">
      <t>シタマワ</t>
    </rPh>
    <rPh sb="232" eb="236">
      <t>キュウスイシュウエキ</t>
    </rPh>
    <rPh sb="237" eb="239">
      <t>ゲンショウ</t>
    </rPh>
    <rPh sb="240" eb="242">
      <t>キギョウ</t>
    </rPh>
    <rPh sb="242" eb="243">
      <t>サイ</t>
    </rPh>
    <rPh sb="243" eb="245">
      <t>ザンダカ</t>
    </rPh>
    <rPh sb="246" eb="248">
      <t>ゲンショウ</t>
    </rPh>
    <rPh sb="249" eb="251">
      <t>ウワマワ</t>
    </rPh>
    <rPh sb="256" eb="259">
      <t>ゼンネンド</t>
    </rPh>
    <rPh sb="261" eb="262">
      <t>タカ</t>
    </rPh>
    <rPh sb="271" eb="273">
      <t>リョウキン</t>
    </rPh>
    <rPh sb="273" eb="275">
      <t>カイシュウ</t>
    </rPh>
    <rPh sb="275" eb="276">
      <t>リツ</t>
    </rPh>
    <rPh sb="315" eb="317">
      <t>キュウスイ</t>
    </rPh>
    <rPh sb="317" eb="319">
      <t>シュウエキ</t>
    </rPh>
    <rPh sb="320" eb="322">
      <t>ゲンショウ</t>
    </rPh>
    <rPh sb="327" eb="331">
      <t>ケイジョウヒヨウ</t>
    </rPh>
    <rPh sb="332" eb="334">
      <t>ゾウカ</t>
    </rPh>
    <rPh sb="340" eb="343">
      <t>ゼンネンド</t>
    </rPh>
    <rPh sb="345" eb="347">
      <t>ゲンショウ</t>
    </rPh>
    <rPh sb="411" eb="413">
      <t>ゾウカ</t>
    </rPh>
    <rPh sb="427" eb="430">
      <t>ゼンネンド</t>
    </rPh>
    <rPh sb="432" eb="433">
      <t>ヒク</t>
    </rPh>
    <rPh sb="443" eb="444">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</si>
</sst>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0.38</c:v>
                </c:pt>
                <c:pt idx="1">
                  <c:v>1.0900000000000001</c:v>
                </c:pt>
                <c:pt idx="2">
                  <c:v>0.73</c:v>
                </c:pt>
                <c:pt idx="3">
                  <c:v>0.91</c:v>
                </c:pt>
                <c:pt idx="4">
                  <c:v>1.1399999999999999</c:v>
                </c:pt>
              </c:numCache>
            </c:numRef>
          </c:val>
          <c:extLst>
            <c:ext xmlns:c16="http://schemas.microsoft.com/office/drawing/2014/chart" uri="{C3380CC4-5D6E-409C-BE32-E72D297353CC}">
              <c16:uniqueId val="{00000000-E52C-4F3D-A5EE-427AC505C9C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E52C-4F3D-A5EE-427AC505C9C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57.01</c:v>
                </c:pt>
                <c:pt idx="1">
                  <c:v>56.01</c:v>
                </c:pt>
                <c:pt idx="2">
                  <c:v>57.52</c:v>
                </c:pt>
                <c:pt idx="3">
                  <c:v>56.68</c:v>
                </c:pt>
                <c:pt idx="4">
                  <c:v>55.5</c:v>
                </c:pt>
              </c:numCache>
            </c:numRef>
          </c:val>
          <c:extLst>
            <c:ext xmlns:c16="http://schemas.microsoft.com/office/drawing/2014/chart" uri="{C3380CC4-5D6E-409C-BE32-E72D297353CC}">
              <c16:uniqueId val="{00000000-6D8B-47E3-B5F7-2368C9857F8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6D8B-47E3-B5F7-2368C9857F8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97.03</c:v>
                </c:pt>
                <c:pt idx="1">
                  <c:v>97.03</c:v>
                </c:pt>
                <c:pt idx="2">
                  <c:v>96.07</c:v>
                </c:pt>
                <c:pt idx="3">
                  <c:v>96.54</c:v>
                </c:pt>
                <c:pt idx="4">
                  <c:v>96.57</c:v>
                </c:pt>
              </c:numCache>
            </c:numRef>
          </c:val>
          <c:extLst>
            <c:ext xmlns:c16="http://schemas.microsoft.com/office/drawing/2014/chart" uri="{C3380CC4-5D6E-409C-BE32-E72D297353CC}">
              <c16:uniqueId val="{00000000-74D6-4342-B70A-406FFB7F81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74D6-4342-B70A-406FFB7F81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98.22</c:v>
                </c:pt>
                <c:pt idx="1">
                  <c:v>99.64</c:v>
                </c:pt>
                <c:pt idx="2">
                  <c:v>102.64</c:v>
                </c:pt>
                <c:pt idx="3">
                  <c:v>102.74</c:v>
                </c:pt>
                <c:pt idx="4">
                  <c:v>97.48</c:v>
                </c:pt>
              </c:numCache>
            </c:numRef>
          </c:val>
          <c:extLst>
            <c:ext xmlns:c16="http://schemas.microsoft.com/office/drawing/2014/chart" uri="{C3380CC4-5D6E-409C-BE32-E72D297353CC}">
              <c16:uniqueId val="{00000000-9315-4A75-BCD8-2F170C4AB1A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9315-4A75-BCD8-2F170C4AB1A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49.59</c:v>
                </c:pt>
                <c:pt idx="1">
                  <c:v>51.37</c:v>
                </c:pt>
                <c:pt idx="2">
                  <c:v>53.07</c:v>
                </c:pt>
                <c:pt idx="3">
                  <c:v>54.63</c:v>
                </c:pt>
                <c:pt idx="4">
                  <c:v>55.71</c:v>
                </c:pt>
              </c:numCache>
            </c:numRef>
          </c:val>
          <c:extLst>
            <c:ext xmlns:c16="http://schemas.microsoft.com/office/drawing/2014/chart" uri="{C3380CC4-5D6E-409C-BE32-E72D297353CC}">
              <c16:uniqueId val="{00000000-9093-4542-98FA-E901FF33D1E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9093-4542-98FA-E901FF33D1E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24.64</c:v>
                </c:pt>
                <c:pt idx="1">
                  <c:v>25.26</c:v>
                </c:pt>
                <c:pt idx="2">
                  <c:v>25.27</c:v>
                </c:pt>
                <c:pt idx="3">
                  <c:v>27.78</c:v>
                </c:pt>
                <c:pt idx="4">
                  <c:v>29.99</c:v>
                </c:pt>
              </c:numCache>
            </c:numRef>
          </c:val>
          <c:extLst>
            <c:ext xmlns:c16="http://schemas.microsoft.com/office/drawing/2014/chart" uri="{C3380CC4-5D6E-409C-BE32-E72D297353CC}">
              <c16:uniqueId val="{00000000-BE23-488B-8BB8-28A4B21EFF0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BE23-488B-8BB8-28A4B21EFF0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4.17</c:v>
                </c:pt>
                <c:pt idx="1">
                  <c:v>4.7699999999999996</c:v>
                </c:pt>
                <c:pt idx="2" formatCode="#,##0.00;&quot;△&quot;#,##0.00">
                  <c:v>0</c:v>
                </c:pt>
                <c:pt idx="3" formatCode="#,##0.00;&quot;△&quot;#,##0.00">
                  <c:v>0</c:v>
                </c:pt>
                <c:pt idx="4">
                  <c:v>1.85</c:v>
                </c:pt>
              </c:numCache>
            </c:numRef>
          </c:val>
          <c:extLst>
            <c:ext xmlns:c16="http://schemas.microsoft.com/office/drawing/2014/chart" uri="{C3380CC4-5D6E-409C-BE32-E72D297353CC}">
              <c16:uniqueId val="{00000000-E227-4DCE-8315-48C36F7B1C7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E227-4DCE-8315-48C36F7B1C7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211.23</c:v>
                </c:pt>
                <c:pt idx="1">
                  <c:v>242.54</c:v>
                </c:pt>
                <c:pt idx="2">
                  <c:v>244.94</c:v>
                </c:pt>
                <c:pt idx="3">
                  <c:v>212.87</c:v>
                </c:pt>
                <c:pt idx="4">
                  <c:v>169.94</c:v>
                </c:pt>
              </c:numCache>
            </c:numRef>
          </c:val>
          <c:extLst>
            <c:ext xmlns:c16="http://schemas.microsoft.com/office/drawing/2014/chart" uri="{C3380CC4-5D6E-409C-BE32-E72D297353CC}">
              <c16:uniqueId val="{00000000-054F-4F30-92A1-37C1524CEEB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054F-4F30-92A1-37C1524CEEB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340.44</c:v>
                </c:pt>
                <c:pt idx="1">
                  <c:v>331.72</c:v>
                </c:pt>
                <c:pt idx="2">
                  <c:v>349.32</c:v>
                </c:pt>
                <c:pt idx="3">
                  <c:v>343.36</c:v>
                </c:pt>
                <c:pt idx="4">
                  <c:v>348.97</c:v>
                </c:pt>
              </c:numCache>
            </c:numRef>
          </c:val>
          <c:extLst>
            <c:ext xmlns:c16="http://schemas.microsoft.com/office/drawing/2014/chart" uri="{C3380CC4-5D6E-409C-BE32-E72D297353CC}">
              <c16:uniqueId val="{00000000-BCE3-4355-B2F7-3977FF7605F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BCE3-4355-B2F7-3977FF7605F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90.64</c:v>
                </c:pt>
                <c:pt idx="1">
                  <c:v>90.62</c:v>
                </c:pt>
                <c:pt idx="2">
                  <c:v>86.3</c:v>
                </c:pt>
                <c:pt idx="3">
                  <c:v>86.59</c:v>
                </c:pt>
                <c:pt idx="4">
                  <c:v>81</c:v>
                </c:pt>
              </c:numCache>
            </c:numRef>
          </c:val>
          <c:extLst>
            <c:ext xmlns:c16="http://schemas.microsoft.com/office/drawing/2014/chart" uri="{C3380CC4-5D6E-409C-BE32-E72D297353CC}">
              <c16:uniqueId val="{00000000-CAF5-4AD9-AC37-6AAA78BFF68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CAF5-4AD9-AC37-6AAA78BFF68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181.77</c:v>
                </c:pt>
                <c:pt idx="1">
                  <c:v>185.26</c:v>
                </c:pt>
                <c:pt idx="2">
                  <c:v>177.16</c:v>
                </c:pt>
                <c:pt idx="3">
                  <c:v>177.27</c:v>
                </c:pt>
                <c:pt idx="4">
                  <c:v>188.75</c:v>
                </c:pt>
              </c:numCache>
            </c:numRef>
          </c:val>
          <c:extLst>
            <c:ext xmlns:c16="http://schemas.microsoft.com/office/drawing/2014/chart" uri="{C3380CC4-5D6E-409C-BE32-E72D297353CC}">
              <c16:uniqueId val="{00000000-E7D1-46C5-B2E0-B763F162424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E7D1-46C5-B2E0-B763F162424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京都府　八幡市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69469</v>
      </c>
      <c r="AM8" s="45"/>
      <c r="AN8" s="45"/>
      <c r="AO8" s="45"/>
      <c r="AP8" s="45"/>
      <c r="AQ8" s="45"/>
      <c r="AR8" s="45"/>
      <c r="AS8" s="45"/>
      <c r="AT8" s="46">
        <f>データ!$S$6</f>
        <v>24.35</v>
      </c>
      <c r="AU8" s="47"/>
      <c r="AV8" s="47"/>
      <c r="AW8" s="47"/>
      <c r="AX8" s="47"/>
      <c r="AY8" s="47"/>
      <c r="AZ8" s="47"/>
      <c r="BA8" s="47"/>
      <c r="BB8" s="48">
        <f>データ!$T$6</f>
        <v>2852.94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62.23</v>
      </c>
      <c r="J10" s="47"/>
      <c r="K10" s="47"/>
      <c r="L10" s="47"/>
      <c r="M10" s="47"/>
      <c r="N10" s="47"/>
      <c r="O10" s="81"/>
      <c r="P10" s="48">
        <f>データ!$P$6</f>
        <v>99.99</v>
      </c>
      <c r="Q10" s="48"/>
      <c r="R10" s="48"/>
      <c r="S10" s="48"/>
      <c r="T10" s="48"/>
      <c r="U10" s="48"/>
      <c r="V10" s="48"/>
      <c r="W10" s="45">
        <f>データ!$Q$6</f>
        <v>3187</v>
      </c>
      <c r="X10" s="45"/>
      <c r="Y10" s="45"/>
      <c r="Z10" s="45"/>
      <c r="AA10" s="45"/>
      <c r="AB10" s="45"/>
      <c r="AC10" s="45"/>
      <c r="AD10" s="2"/>
      <c r="AE10" s="2"/>
      <c r="AF10" s="2"/>
      <c r="AG10" s="2"/>
      <c r="AH10" s="2"/>
      <c r="AI10" s="2"/>
      <c r="AJ10" s="2"/>
      <c r="AK10" s="2"/>
      <c r="AL10" s="45">
        <f>データ!$U$6</f>
        <v>69359</v>
      </c>
      <c r="AM10" s="45"/>
      <c r="AN10" s="45"/>
      <c r="AO10" s="45"/>
      <c r="AP10" s="45"/>
      <c r="AQ10" s="45"/>
      <c r="AR10" s="45"/>
      <c r="AS10" s="45"/>
      <c r="AT10" s="46">
        <f>データ!$V$6</f>
        <v>16.52</v>
      </c>
      <c r="AU10" s="47"/>
      <c r="AV10" s="47"/>
      <c r="AW10" s="47"/>
      <c r="AX10" s="47"/>
      <c r="AY10" s="47"/>
      <c r="AZ10" s="47"/>
      <c r="BA10" s="47"/>
      <c r="BB10" s="48">
        <f>データ!$W$6</f>
        <v>4198.49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bgnE6XS3fDrn4sfHgxWXc+fJwE4O15troJCoqlrvUmW9dP0gFPuoOBMiXpsIfC9rCB65tdXjWaguajwEdaF8rA==" saltValue="xIeIiGjFSj0TWW9LCHiPD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262102</v>
      </c>
      <c r="D6" s="20">
        <f t="shared" si="3"/>
        <v>46</v>
      </c>
      <c r="E6" s="20">
        <f t="shared" si="3"/>
        <v>1</v>
      </c>
      <c r="F6" s="20">
        <f t="shared" si="3"/>
        <v>0</v>
      </c>
      <c r="G6" s="20">
        <f t="shared" si="3"/>
        <v>1</v>
      </c>
      <c r="H6" s="20" t="str">
        <f t="shared" si="3"/>
        <v>京都府　八幡市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62.23</v>
      </c>
      <c r="P6" s="21">
        <f t="shared" si="3"/>
        <v>99.99</v>
      </c>
      <c r="Q6" s="21">
        <f t="shared" si="3"/>
        <v>3187</v>
      </c>
      <c r="R6" s="21">
        <f t="shared" si="3"/>
        <v>69469</v>
      </c>
      <c r="S6" s="21">
        <f t="shared" si="3"/>
        <v>24.35</v>
      </c>
      <c r="T6" s="21">
        <f t="shared" si="3"/>
        <v>2852.94</v>
      </c>
      <c r="U6" s="21">
        <f t="shared" si="3"/>
        <v>69359</v>
      </c>
      <c r="V6" s="21">
        <f t="shared" si="3"/>
        <v>16.52</v>
      </c>
      <c r="W6" s="21">
        <f t="shared" si="3"/>
        <v>4198.49</v>
      </c>
      <c r="X6" s="22">
        <f>IF(X7="",NA(),X7)</f>
        <v>98.22</v>
      </c>
      <c r="Y6" s="22">
        <f t="shared" ref="Y6:AG6" si="4">IF(Y7="",NA(),Y7)</f>
        <v>99.64</v>
      </c>
      <c r="Z6" s="22">
        <f t="shared" si="4"/>
        <v>102.64</v>
      </c>
      <c r="AA6" s="22">
        <f t="shared" si="4"/>
        <v>102.74</v>
      </c>
      <c r="AB6" s="22">
        <f t="shared" si="4"/>
        <v>97.48</v>
      </c>
      <c r="AC6" s="22">
        <f t="shared" si="4"/>
        <v>111.44</v>
      </c>
      <c r="AD6" s="22">
        <f t="shared" si="4"/>
        <v>111.17</v>
      </c>
      <c r="AE6" s="22">
        <f t="shared" si="4"/>
        <v>110.91</v>
      </c>
      <c r="AF6" s="22">
        <f t="shared" si="4"/>
        <v>111.49</v>
      </c>
      <c r="AG6" s="22">
        <f t="shared" si="4"/>
        <v>109.09</v>
      </c>
      <c r="AH6" s="21" t="str">
        <f>IF(AH7="","",IF(AH7="-","【-】","【"&amp;SUBSTITUTE(TEXT(AH7,"#,##0.00"),"-","△")&amp;"】"))</f>
        <v>【108.70】</v>
      </c>
      <c r="AI6" s="22">
        <f>IF(AI7="",NA(),AI7)</f>
        <v>4.17</v>
      </c>
      <c r="AJ6" s="22">
        <f t="shared" ref="AJ6:AR6" si="5">IF(AJ7="",NA(),AJ7)</f>
        <v>4.7699999999999996</v>
      </c>
      <c r="AK6" s="21">
        <f t="shared" si="5"/>
        <v>0</v>
      </c>
      <c r="AL6" s="21">
        <f t="shared" si="5"/>
        <v>0</v>
      </c>
      <c r="AM6" s="22">
        <f t="shared" si="5"/>
        <v>1.85</v>
      </c>
      <c r="AN6" s="22">
        <f t="shared" si="5"/>
        <v>1.03</v>
      </c>
      <c r="AO6" s="22">
        <f t="shared" si="5"/>
        <v>0.78</v>
      </c>
      <c r="AP6" s="22">
        <f t="shared" si="5"/>
        <v>0.92</v>
      </c>
      <c r="AQ6" s="22">
        <f t="shared" si="5"/>
        <v>0.87</v>
      </c>
      <c r="AR6" s="22">
        <f t="shared" si="5"/>
        <v>0.93</v>
      </c>
      <c r="AS6" s="21" t="str">
        <f>IF(AS7="","",IF(AS7="-","【-】","【"&amp;SUBSTITUTE(TEXT(AS7,"#,##0.00"),"-","△")&amp;"】"))</f>
        <v>【1.34】</v>
      </c>
      <c r="AT6" s="22">
        <f>IF(AT7="",NA(),AT7)</f>
        <v>211.23</v>
      </c>
      <c r="AU6" s="22">
        <f t="shared" ref="AU6:BC6" si="6">IF(AU7="",NA(),AU7)</f>
        <v>242.54</v>
      </c>
      <c r="AV6" s="22">
        <f t="shared" si="6"/>
        <v>244.94</v>
      </c>
      <c r="AW6" s="22">
        <f t="shared" si="6"/>
        <v>212.87</v>
      </c>
      <c r="AX6" s="22">
        <f t="shared" si="6"/>
        <v>169.94</v>
      </c>
      <c r="AY6" s="22">
        <f t="shared" si="6"/>
        <v>349.83</v>
      </c>
      <c r="AZ6" s="22">
        <f t="shared" si="6"/>
        <v>360.86</v>
      </c>
      <c r="BA6" s="22">
        <f t="shared" si="6"/>
        <v>350.79</v>
      </c>
      <c r="BB6" s="22">
        <f t="shared" si="6"/>
        <v>354.57</v>
      </c>
      <c r="BC6" s="22">
        <f t="shared" si="6"/>
        <v>357.74</v>
      </c>
      <c r="BD6" s="21" t="str">
        <f>IF(BD7="","",IF(BD7="-","【-】","【"&amp;SUBSTITUTE(TEXT(BD7,"#,##0.00"),"-","△")&amp;"】"))</f>
        <v>【252.29】</v>
      </c>
      <c r="BE6" s="22">
        <f>IF(BE7="",NA(),BE7)</f>
        <v>340.44</v>
      </c>
      <c r="BF6" s="22">
        <f t="shared" ref="BF6:BN6" si="7">IF(BF7="",NA(),BF7)</f>
        <v>331.72</v>
      </c>
      <c r="BG6" s="22">
        <f t="shared" si="7"/>
        <v>349.32</v>
      </c>
      <c r="BH6" s="22">
        <f t="shared" si="7"/>
        <v>343.36</v>
      </c>
      <c r="BI6" s="22">
        <f t="shared" si="7"/>
        <v>348.97</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90.64</v>
      </c>
      <c r="BQ6" s="22">
        <f t="shared" ref="BQ6:BY6" si="8">IF(BQ7="",NA(),BQ7)</f>
        <v>90.62</v>
      </c>
      <c r="BR6" s="22">
        <f t="shared" si="8"/>
        <v>86.3</v>
      </c>
      <c r="BS6" s="22">
        <f t="shared" si="8"/>
        <v>86.59</v>
      </c>
      <c r="BT6" s="22">
        <f t="shared" si="8"/>
        <v>81</v>
      </c>
      <c r="BU6" s="22">
        <f t="shared" si="8"/>
        <v>103.54</v>
      </c>
      <c r="BV6" s="22">
        <f t="shared" si="8"/>
        <v>103.32</v>
      </c>
      <c r="BW6" s="22">
        <f t="shared" si="8"/>
        <v>100.85</v>
      </c>
      <c r="BX6" s="22">
        <f t="shared" si="8"/>
        <v>103.79</v>
      </c>
      <c r="BY6" s="22">
        <f t="shared" si="8"/>
        <v>98.3</v>
      </c>
      <c r="BZ6" s="21" t="str">
        <f>IF(BZ7="","",IF(BZ7="-","【-】","【"&amp;SUBSTITUTE(TEXT(BZ7,"#,##0.00"),"-","△")&amp;"】"))</f>
        <v>【97.47】</v>
      </c>
      <c r="CA6" s="22">
        <f>IF(CA7="",NA(),CA7)</f>
        <v>181.77</v>
      </c>
      <c r="CB6" s="22">
        <f t="shared" ref="CB6:CJ6" si="9">IF(CB7="",NA(),CB7)</f>
        <v>185.26</v>
      </c>
      <c r="CC6" s="22">
        <f t="shared" si="9"/>
        <v>177.16</v>
      </c>
      <c r="CD6" s="22">
        <f t="shared" si="9"/>
        <v>177.27</v>
      </c>
      <c r="CE6" s="22">
        <f t="shared" si="9"/>
        <v>188.75</v>
      </c>
      <c r="CF6" s="22">
        <f t="shared" si="9"/>
        <v>167.46</v>
      </c>
      <c r="CG6" s="22">
        <f t="shared" si="9"/>
        <v>168.56</v>
      </c>
      <c r="CH6" s="22">
        <f t="shared" si="9"/>
        <v>167.1</v>
      </c>
      <c r="CI6" s="22">
        <f t="shared" si="9"/>
        <v>167.86</v>
      </c>
      <c r="CJ6" s="22">
        <f t="shared" si="9"/>
        <v>173.68</v>
      </c>
      <c r="CK6" s="21" t="str">
        <f>IF(CK7="","",IF(CK7="-","【-】","【"&amp;SUBSTITUTE(TEXT(CK7,"#,##0.00"),"-","△")&amp;"】"))</f>
        <v>【174.75】</v>
      </c>
      <c r="CL6" s="22">
        <f>IF(CL7="",NA(),CL7)</f>
        <v>57.01</v>
      </c>
      <c r="CM6" s="22">
        <f t="shared" ref="CM6:CU6" si="10">IF(CM7="",NA(),CM7)</f>
        <v>56.01</v>
      </c>
      <c r="CN6" s="22">
        <f t="shared" si="10"/>
        <v>57.52</v>
      </c>
      <c r="CO6" s="22">
        <f t="shared" si="10"/>
        <v>56.68</v>
      </c>
      <c r="CP6" s="22">
        <f t="shared" si="10"/>
        <v>55.5</v>
      </c>
      <c r="CQ6" s="22">
        <f t="shared" si="10"/>
        <v>59.46</v>
      </c>
      <c r="CR6" s="22">
        <f t="shared" si="10"/>
        <v>59.51</v>
      </c>
      <c r="CS6" s="22">
        <f t="shared" si="10"/>
        <v>59.91</v>
      </c>
      <c r="CT6" s="22">
        <f t="shared" si="10"/>
        <v>59.4</v>
      </c>
      <c r="CU6" s="22">
        <f t="shared" si="10"/>
        <v>59.24</v>
      </c>
      <c r="CV6" s="21" t="str">
        <f>IF(CV7="","",IF(CV7="-","【-】","【"&amp;SUBSTITUTE(TEXT(CV7,"#,##0.00"),"-","△")&amp;"】"))</f>
        <v>【59.97】</v>
      </c>
      <c r="CW6" s="22">
        <f>IF(CW7="",NA(),CW7)</f>
        <v>97.03</v>
      </c>
      <c r="CX6" s="22">
        <f t="shared" ref="CX6:DF6" si="11">IF(CX7="",NA(),CX7)</f>
        <v>97.03</v>
      </c>
      <c r="CY6" s="22">
        <f t="shared" si="11"/>
        <v>96.07</v>
      </c>
      <c r="CZ6" s="22">
        <f t="shared" si="11"/>
        <v>96.54</v>
      </c>
      <c r="DA6" s="22">
        <f t="shared" si="11"/>
        <v>96.57</v>
      </c>
      <c r="DB6" s="22">
        <f t="shared" si="11"/>
        <v>87.41</v>
      </c>
      <c r="DC6" s="22">
        <f t="shared" si="11"/>
        <v>87.08</v>
      </c>
      <c r="DD6" s="22">
        <f t="shared" si="11"/>
        <v>87.26</v>
      </c>
      <c r="DE6" s="22">
        <f t="shared" si="11"/>
        <v>87.57</v>
      </c>
      <c r="DF6" s="22">
        <f t="shared" si="11"/>
        <v>87.26</v>
      </c>
      <c r="DG6" s="21" t="str">
        <f>IF(DG7="","",IF(DG7="-","【-】","【"&amp;SUBSTITUTE(TEXT(DG7,"#,##0.00"),"-","△")&amp;"】"))</f>
        <v>【89.76】</v>
      </c>
      <c r="DH6" s="22">
        <f>IF(DH7="",NA(),DH7)</f>
        <v>49.59</v>
      </c>
      <c r="DI6" s="22">
        <f t="shared" ref="DI6:DQ6" si="12">IF(DI7="",NA(),DI7)</f>
        <v>51.37</v>
      </c>
      <c r="DJ6" s="22">
        <f t="shared" si="12"/>
        <v>53.07</v>
      </c>
      <c r="DK6" s="22">
        <f t="shared" si="12"/>
        <v>54.63</v>
      </c>
      <c r="DL6" s="22">
        <f t="shared" si="12"/>
        <v>55.71</v>
      </c>
      <c r="DM6" s="22">
        <f t="shared" si="12"/>
        <v>47.62</v>
      </c>
      <c r="DN6" s="22">
        <f t="shared" si="12"/>
        <v>48.55</v>
      </c>
      <c r="DO6" s="22">
        <f t="shared" si="12"/>
        <v>49.2</v>
      </c>
      <c r="DP6" s="22">
        <f t="shared" si="12"/>
        <v>50.01</v>
      </c>
      <c r="DQ6" s="22">
        <f t="shared" si="12"/>
        <v>50.99</v>
      </c>
      <c r="DR6" s="21" t="str">
        <f>IF(DR7="","",IF(DR7="-","【-】","【"&amp;SUBSTITUTE(TEXT(DR7,"#,##0.00"),"-","△")&amp;"】"))</f>
        <v>【51.51】</v>
      </c>
      <c r="DS6" s="22">
        <f>IF(DS7="",NA(),DS7)</f>
        <v>24.64</v>
      </c>
      <c r="DT6" s="22">
        <f t="shared" ref="DT6:EB6" si="13">IF(DT7="",NA(),DT7)</f>
        <v>25.26</v>
      </c>
      <c r="DU6" s="22">
        <f t="shared" si="13"/>
        <v>25.27</v>
      </c>
      <c r="DV6" s="22">
        <f t="shared" si="13"/>
        <v>27.78</v>
      </c>
      <c r="DW6" s="22">
        <f t="shared" si="13"/>
        <v>29.99</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0.38</v>
      </c>
      <c r="EE6" s="22">
        <f t="shared" ref="EE6:EM6" si="14">IF(EE7="",NA(),EE7)</f>
        <v>1.0900000000000001</v>
      </c>
      <c r="EF6" s="22">
        <f t="shared" si="14"/>
        <v>0.73</v>
      </c>
      <c r="EG6" s="22">
        <f t="shared" si="14"/>
        <v>0.91</v>
      </c>
      <c r="EH6" s="22">
        <f t="shared" si="14"/>
        <v>1.1399999999999999</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262102</v>
      </c>
      <c r="D7" s="24">
        <v>46</v>
      </c>
      <c r="E7" s="24">
        <v>1</v>
      </c>
      <c r="F7" s="24">
        <v>0</v>
      </c>
      <c r="G7" s="24">
        <v>1</v>
      </c>
      <c r="H7" s="24" t="s">
        <v>92</v>
      </c>
      <c r="I7" s="24" t="s">
        <v>93</v>
      </c>
      <c r="J7" s="24" t="s">
        <v>94</v>
      </c>
      <c r="K7" s="24" t="s">
        <v>95</v>
      </c>
      <c r="L7" s="24" t="s">
        <v>96</v>
      </c>
      <c r="M7" s="24" t="s">
        <v>97</v>
      </c>
      <c r="N7" s="25" t="s">
        <v>98</v>
      </c>
      <c r="O7" s="25">
        <v>62.23</v>
      </c>
      <c r="P7" s="25">
        <v>99.99</v>
      </c>
      <c r="Q7" s="25">
        <v>3187</v>
      </c>
      <c r="R7" s="25">
        <v>69469</v>
      </c>
      <c r="S7" s="25">
        <v>24.35</v>
      </c>
      <c r="T7" s="25">
        <v>2852.94</v>
      </c>
      <c r="U7" s="25">
        <v>69359</v>
      </c>
      <c r="V7" s="25">
        <v>16.52</v>
      </c>
      <c r="W7" s="25">
        <v>4198.49</v>
      </c>
      <c r="X7" s="25">
        <v>98.22</v>
      </c>
      <c r="Y7" s="25">
        <v>99.64</v>
      </c>
      <c r="Z7" s="25">
        <v>102.64</v>
      </c>
      <c r="AA7" s="25">
        <v>102.74</v>
      </c>
      <c r="AB7" s="25">
        <v>97.48</v>
      </c>
      <c r="AC7" s="25">
        <v>111.44</v>
      </c>
      <c r="AD7" s="25">
        <v>111.17</v>
      </c>
      <c r="AE7" s="25">
        <v>110.91</v>
      </c>
      <c r="AF7" s="25">
        <v>111.49</v>
      </c>
      <c r="AG7" s="25">
        <v>109.09</v>
      </c>
      <c r="AH7" s="25">
        <v>108.7</v>
      </c>
      <c r="AI7" s="25">
        <v>4.17</v>
      </c>
      <c r="AJ7" s="25">
        <v>4.7699999999999996</v>
      </c>
      <c r="AK7" s="25">
        <v>0</v>
      </c>
      <c r="AL7" s="25">
        <v>0</v>
      </c>
      <c r="AM7" s="25">
        <v>1.85</v>
      </c>
      <c r="AN7" s="25">
        <v>1.03</v>
      </c>
      <c r="AO7" s="25">
        <v>0.78</v>
      </c>
      <c r="AP7" s="25">
        <v>0.92</v>
      </c>
      <c r="AQ7" s="25">
        <v>0.87</v>
      </c>
      <c r="AR7" s="25">
        <v>0.93</v>
      </c>
      <c r="AS7" s="25">
        <v>1.34</v>
      </c>
      <c r="AT7" s="25">
        <v>211.23</v>
      </c>
      <c r="AU7" s="25">
        <v>242.54</v>
      </c>
      <c r="AV7" s="25">
        <v>244.94</v>
      </c>
      <c r="AW7" s="25">
        <v>212.87</v>
      </c>
      <c r="AX7" s="25">
        <v>169.94</v>
      </c>
      <c r="AY7" s="25">
        <v>349.83</v>
      </c>
      <c r="AZ7" s="25">
        <v>360.86</v>
      </c>
      <c r="BA7" s="25">
        <v>350.79</v>
      </c>
      <c r="BB7" s="25">
        <v>354.57</v>
      </c>
      <c r="BC7" s="25">
        <v>357.74</v>
      </c>
      <c r="BD7" s="25">
        <v>252.29</v>
      </c>
      <c r="BE7" s="25">
        <v>340.44</v>
      </c>
      <c r="BF7" s="25">
        <v>331.72</v>
      </c>
      <c r="BG7" s="25">
        <v>349.32</v>
      </c>
      <c r="BH7" s="25">
        <v>343.36</v>
      </c>
      <c r="BI7" s="25">
        <v>348.97</v>
      </c>
      <c r="BJ7" s="25">
        <v>314.87</v>
      </c>
      <c r="BK7" s="25">
        <v>309.27999999999997</v>
      </c>
      <c r="BL7" s="25">
        <v>322.92</v>
      </c>
      <c r="BM7" s="25">
        <v>303.45999999999998</v>
      </c>
      <c r="BN7" s="25">
        <v>307.27999999999997</v>
      </c>
      <c r="BO7" s="25">
        <v>268.07</v>
      </c>
      <c r="BP7" s="25">
        <v>90.64</v>
      </c>
      <c r="BQ7" s="25">
        <v>90.62</v>
      </c>
      <c r="BR7" s="25">
        <v>86.3</v>
      </c>
      <c r="BS7" s="25">
        <v>86.59</v>
      </c>
      <c r="BT7" s="25">
        <v>81</v>
      </c>
      <c r="BU7" s="25">
        <v>103.54</v>
      </c>
      <c r="BV7" s="25">
        <v>103.32</v>
      </c>
      <c r="BW7" s="25">
        <v>100.85</v>
      </c>
      <c r="BX7" s="25">
        <v>103.79</v>
      </c>
      <c r="BY7" s="25">
        <v>98.3</v>
      </c>
      <c r="BZ7" s="25">
        <v>97.47</v>
      </c>
      <c r="CA7" s="25">
        <v>181.77</v>
      </c>
      <c r="CB7" s="25">
        <v>185.26</v>
      </c>
      <c r="CC7" s="25">
        <v>177.16</v>
      </c>
      <c r="CD7" s="25">
        <v>177.27</v>
      </c>
      <c r="CE7" s="25">
        <v>188.75</v>
      </c>
      <c r="CF7" s="25">
        <v>167.46</v>
      </c>
      <c r="CG7" s="25">
        <v>168.56</v>
      </c>
      <c r="CH7" s="25">
        <v>167.1</v>
      </c>
      <c r="CI7" s="25">
        <v>167.86</v>
      </c>
      <c r="CJ7" s="25">
        <v>173.68</v>
      </c>
      <c r="CK7" s="25">
        <v>174.75</v>
      </c>
      <c r="CL7" s="25">
        <v>57.01</v>
      </c>
      <c r="CM7" s="25">
        <v>56.01</v>
      </c>
      <c r="CN7" s="25">
        <v>57.52</v>
      </c>
      <c r="CO7" s="25">
        <v>56.68</v>
      </c>
      <c r="CP7" s="25">
        <v>55.5</v>
      </c>
      <c r="CQ7" s="25">
        <v>59.46</v>
      </c>
      <c r="CR7" s="25">
        <v>59.51</v>
      </c>
      <c r="CS7" s="25">
        <v>59.91</v>
      </c>
      <c r="CT7" s="25">
        <v>59.4</v>
      </c>
      <c r="CU7" s="25">
        <v>59.24</v>
      </c>
      <c r="CV7" s="25">
        <v>59.97</v>
      </c>
      <c r="CW7" s="25">
        <v>97.03</v>
      </c>
      <c r="CX7" s="25">
        <v>97.03</v>
      </c>
      <c r="CY7" s="25">
        <v>96.07</v>
      </c>
      <c r="CZ7" s="25">
        <v>96.54</v>
      </c>
      <c r="DA7" s="25">
        <v>96.57</v>
      </c>
      <c r="DB7" s="25">
        <v>87.41</v>
      </c>
      <c r="DC7" s="25">
        <v>87.08</v>
      </c>
      <c r="DD7" s="25">
        <v>87.26</v>
      </c>
      <c r="DE7" s="25">
        <v>87.57</v>
      </c>
      <c r="DF7" s="25">
        <v>87.26</v>
      </c>
      <c r="DG7" s="25">
        <v>89.76</v>
      </c>
      <c r="DH7" s="25">
        <v>49.59</v>
      </c>
      <c r="DI7" s="25">
        <v>51.37</v>
      </c>
      <c r="DJ7" s="25">
        <v>53.07</v>
      </c>
      <c r="DK7" s="25">
        <v>54.63</v>
      </c>
      <c r="DL7" s="25">
        <v>55.71</v>
      </c>
      <c r="DM7" s="25">
        <v>47.62</v>
      </c>
      <c r="DN7" s="25">
        <v>48.55</v>
      </c>
      <c r="DO7" s="25">
        <v>49.2</v>
      </c>
      <c r="DP7" s="25">
        <v>50.01</v>
      </c>
      <c r="DQ7" s="25">
        <v>50.99</v>
      </c>
      <c r="DR7" s="25">
        <v>51.51</v>
      </c>
      <c r="DS7" s="25">
        <v>24.64</v>
      </c>
      <c r="DT7" s="25">
        <v>25.26</v>
      </c>
      <c r="DU7" s="25">
        <v>25.27</v>
      </c>
      <c r="DV7" s="25">
        <v>27.78</v>
      </c>
      <c r="DW7" s="25">
        <v>29.99</v>
      </c>
      <c r="DX7" s="25">
        <v>16.27</v>
      </c>
      <c r="DY7" s="25">
        <v>17.11</v>
      </c>
      <c r="DZ7" s="25">
        <v>18.329999999999998</v>
      </c>
      <c r="EA7" s="25">
        <v>20.27</v>
      </c>
      <c r="EB7" s="25">
        <v>21.69</v>
      </c>
      <c r="EC7" s="25">
        <v>23.75</v>
      </c>
      <c r="ED7" s="25">
        <v>0.38</v>
      </c>
      <c r="EE7" s="25">
        <v>1.0900000000000001</v>
      </c>
      <c r="EF7" s="25">
        <v>0.73</v>
      </c>
      <c r="EG7" s="25">
        <v>0.91</v>
      </c>
      <c r="EH7" s="25">
        <v>1.1399999999999999</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snimad26</cp:lastModifiedBy>
  <cp:lastPrinted>2024-02-13T05:17:19Z</cp:lastPrinted>
  <dcterms:created xsi:type="dcterms:W3CDTF">2023-12-05T00:56:49Z</dcterms:created>
  <dcterms:modified xsi:type="dcterms:W3CDTF">2024-02-13T05:46:58Z</dcterms:modified>
  <cp:category/>
</cp:coreProperties>
</file>