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40.照会関係\R5照会関係\経-庶務-01-00 _照会文書関係書\33_公営企業に係る経営比較分析表（令和４年度決算）の分析等について\"/>
    </mc:Choice>
  </mc:AlternateContent>
  <workbookProtection workbookAlgorithmName="SHA-512" workbookHashValue="6MmsoToXceaJYLHzu33/hqGKvfeB8xPZzgfLFB3i+UDP8KCtEJsp8izKfwVCGDtScAqaxC4v2KzQFF83Ds2ABw==" workbookSaltValue="AUh76ST8bQoZp7apjwduE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<sst xmlns="http://schemas.openxmlformats.org/spreadsheetml/2006/main" count="228" uniqueCount="113">
  <si>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</si>
  <si>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</si>
  <si>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</si>
  <si>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</si>
  <si>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</si>
  <si>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</si>
  <si>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</si>
  <si>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</si>
  <si>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</si>
  <si>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</si>
  <si>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</si>
  <si>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</si>
  <si>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</si>
  <si>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</si>
  <si>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</si>
  <si>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</si>
  <si>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</si>
  <si>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</si>
  <si>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</si>
  <si>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</si>
  <si>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</si>
  <si>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</si>
  <si>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</si>
  <si>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</si>
  <si>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</si>
  <si>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</si>
  <si>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</si>
  <si>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</si>
  <si>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</si>
  <si>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</si>
  <si>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</si>
  <si>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</si>
  <si>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</si>
  <si>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</si>
  <si>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</si>
  <si>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</si>
  <si>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</si>
  <si>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</si>
  <si>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</si>
  <si>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</si>
  <si>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</si>
  <si>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</si>
  <si>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</si>
  <si>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</si>
  <si>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</si>
  <si>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</si>
  <si>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</si>
  <si>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</si>
  <si>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</si>
  <si>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</si>
  <si>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</si>
  <si>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</si>
  <si>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</si>
  <si>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</si>
  <si>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</si>
  <si>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</si>
  <si>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</si>
  <si>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</si>
  <si>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</si>
  <si>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</si>
  <si>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</si>
  <si>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</si>
  <si>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</si>
  <si>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</si>
  <si>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</si>
  <si>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</si>
  <si>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</si>
  <si>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</si>
  <si>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</si>
  <si>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</si>
  <si>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</si>
  <si>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</si>
  <si>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</si>
  <si>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</si>
  <si>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</si>
  <si>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</si>
  <si>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</si>
  <si>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</si>
  <si>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</si>
  <si>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</si>
  <si>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</si>
  <si>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</si>
  <si>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</si>
  <si>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</si>
  <si>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</si>
  <si>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</si>
  <si>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</si>
  <si>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</si>
  <si>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</si>
  <si>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</si>
  <si>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</si>
  <si>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</si>
  <si>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</si>
  <si>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</si>
  <si>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</si>
  <si>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</si>
  <si>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</si>
  <si>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</si>
  <si>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</si>
  <si>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</si>
  <si>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</si>
  <si>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</si>
  <si>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</si>
  <si>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</si>
  <si>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</si>
  <si>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</si>
  <si>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</si>
  <si>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</si>
  <si>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</si>
  <si>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</si>
  <si>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当市では、市域の開発が進んだ昭和50年代に建設した施設や管路が多く、建設後相当年数が経過しており、①有形固定資産減価償却率や②管路経年化率は、他団体と比べ依然として高い水準にある。
　③管路更新率については、水道事業ビジョンに基づいた基幹管路の耐震化を進めている。</t>
    <phoneticPr fontId="4"/>
  </si>
  <si>
    <t>　本市水道事業では、①経常収支比率について、経常費用は、動力費の増加や府営水道の建設負担料金の引き上げ等により増加し、経常利益は給水収益の減少等により減少したことで、令和３年度と比べて数値が悪化したものの、過去５年間にわたり100％以上を維持している。
　③流動比率は、短期貸付金や未払金等の減少により、流動資産及び流動負債が共に減少したが、流動負債の減少率が流動資産の減少率を上回ったため、数値は改善した。
　一方で、④企業債残高対給水収益比率は、給水収益の減少率が企業債残高の減少率を上回ったため、令和３年度と比べると数値が悪化し、過去３年間にわたりほぼ横ばいに推移している。
　収益面では、⑥給水原価は令和３年度に比べ増加したものの、依然として他団体よりも低く抑えられており、⑤料金回収率も100%を上回っていることから、適切な料金水準を維持しているといえる。
　施設面では、⑦施設利用率については、配水能力に変動がなく、ほぼ横ばいになっている。⑧有収率は減少傾向であるものの、依然として高水準を保っており、施設を適切に管理できているといえる。</t>
    <rPh sb="28" eb="31">
      <t>ドウリョクヒ</t>
    </rPh>
    <rPh sb="32" eb="34">
      <t>ゾウカ</t>
    </rPh>
    <rPh sb="35" eb="39">
      <t>フエイスイドウ</t>
    </rPh>
    <rPh sb="40" eb="42">
      <t>ケンセツ</t>
    </rPh>
    <rPh sb="135" eb="140">
      <t>タンキカシツケキン</t>
    </rPh>
    <rPh sb="141" eb="143">
      <t>ミバラ</t>
    </rPh>
    <rPh sb="143" eb="144">
      <t>キン</t>
    </rPh>
    <rPh sb="144" eb="145">
      <t>トウ</t>
    </rPh>
    <rPh sb="146" eb="148">
      <t>ゲンショウ</t>
    </rPh>
    <rPh sb="152" eb="156">
      <t>リュウドウシサン</t>
    </rPh>
    <rPh sb="156" eb="157">
      <t>オヨ</t>
    </rPh>
    <rPh sb="158" eb="162">
      <t>リュウドウフサイ</t>
    </rPh>
    <rPh sb="163" eb="164">
      <t>トモ</t>
    </rPh>
    <rPh sb="165" eb="167">
      <t>ゲンショウ</t>
    </rPh>
    <rPh sb="171" eb="173">
      <t>リュウドウ</t>
    </rPh>
    <rPh sb="173" eb="175">
      <t>フサイ</t>
    </rPh>
    <rPh sb="176" eb="179">
      <t>ゲンショウリツ</t>
    </rPh>
    <rPh sb="180" eb="182">
      <t>リュウドウ</t>
    </rPh>
    <rPh sb="182" eb="184">
      <t>シサン</t>
    </rPh>
    <rPh sb="185" eb="188">
      <t>ゲンショウリツ</t>
    </rPh>
    <rPh sb="189" eb="191">
      <t>ウワマワ</t>
    </rPh>
    <rPh sb="196" eb="198">
      <t>スウチ</t>
    </rPh>
    <rPh sb="199" eb="201">
      <t>カイゼン</t>
    </rPh>
    <rPh sb="244" eb="245">
      <t>ウエ</t>
    </rPh>
    <rPh sb="268" eb="270">
      <t>カコ</t>
    </rPh>
    <rPh sb="271" eb="273">
      <t>ネンカン</t>
    </rPh>
    <rPh sb="279" eb="280">
      <t>ヨコ</t>
    </rPh>
    <rPh sb="283" eb="285">
      <t>スイイ</t>
    </rPh>
    <rPh sb="433" eb="435">
      <t>ゲンショウ</t>
    </rPh>
    <rPh sb="435" eb="437">
      <t>ケイコウ</t>
    </rPh>
    <phoneticPr fontId="4"/>
  </si>
  <si>
    <t>　城陽市水道事業ビジョンの策定から令和５年度末で５年が経過することから、前期のまとめとして点検を行い、この間における事業環境の変化に対応した中間見直しを実施した。　
　中間見直し後の城陽市水道事業ビジョンの実現性を確保するため、水道料金の改定を令和６年度に予定している。</t>
    <rPh sb="76" eb="78">
      <t>ジッシ</t>
    </rPh>
    <rPh sb="89" eb="90">
      <t>ゴ</t>
    </rPh>
    <rPh sb="128" eb="13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</si>
</sst>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0.99</c:v>
                </c:pt>
                <c:pt idx="1">
                  <c:v>2.0099999999999998</c:v>
                </c:pt>
                <c:pt idx="2">
                  <c:v>0.42</c:v>
                </c:pt>
                <c:pt idx="3">
                  <c:v>1.51</c:v>
                </c:pt>
                <c:pt idx="4">
                  <c:v>1.84</c:v>
                </c:pt>
              </c:numCache>
            </c:numRef>
          </c:val>
          <c:extLst>
            <c:ext xmlns:c16="http://schemas.microsoft.com/office/drawing/2014/chart" uri="{C3380CC4-5D6E-409C-BE32-E72D297353CC}">
              <c16:uniqueId val="{00000000-755A-43CB-86EA-407C9F9772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755A-43CB-86EA-407C9F9772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48.88</c:v>
                </c:pt>
                <c:pt idx="1">
                  <c:v>48.54</c:v>
                </c:pt>
                <c:pt idx="2">
                  <c:v>49.18</c:v>
                </c:pt>
                <c:pt idx="3">
                  <c:v>48.89</c:v>
                </c:pt>
                <c:pt idx="4">
                  <c:v>48.55</c:v>
                </c:pt>
              </c:numCache>
            </c:numRef>
          </c:val>
          <c:extLst>
            <c:ext xmlns:c16="http://schemas.microsoft.com/office/drawing/2014/chart" uri="{C3380CC4-5D6E-409C-BE32-E72D297353CC}">
              <c16:uniqueId val="{00000000-9B93-4388-9967-8E9B9DE6F7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9B93-4388-9967-8E9B9DE6F7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98.37</c:v>
                </c:pt>
                <c:pt idx="1">
                  <c:v>96.86</c:v>
                </c:pt>
                <c:pt idx="2">
                  <c:v>97.31</c:v>
                </c:pt>
                <c:pt idx="3">
                  <c:v>95.55</c:v>
                </c:pt>
                <c:pt idx="4">
                  <c:v>94.09</c:v>
                </c:pt>
              </c:numCache>
            </c:numRef>
          </c:val>
          <c:extLst>
            <c:ext xmlns:c16="http://schemas.microsoft.com/office/drawing/2014/chart" uri="{C3380CC4-5D6E-409C-BE32-E72D297353CC}">
              <c16:uniqueId val="{00000000-1F31-42FD-A44D-3EB9E42ED2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1F31-42FD-A44D-3EB9E42ED2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107.18</c:v>
                </c:pt>
                <c:pt idx="1">
                  <c:v>124.95</c:v>
                </c:pt>
                <c:pt idx="2">
                  <c:v>123.43</c:v>
                </c:pt>
                <c:pt idx="3">
                  <c:v>116.91</c:v>
                </c:pt>
                <c:pt idx="4">
                  <c:v>112.11</c:v>
                </c:pt>
              </c:numCache>
            </c:numRef>
          </c:val>
          <c:extLst>
            <c:ext xmlns:c16="http://schemas.microsoft.com/office/drawing/2014/chart" uri="{C3380CC4-5D6E-409C-BE32-E72D297353CC}">
              <c16:uniqueId val="{00000000-0DE0-40E9-9029-BC0073A354B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0DE0-40E9-9029-BC0073A354B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51.24</c:v>
                </c:pt>
                <c:pt idx="1">
                  <c:v>52.18</c:v>
                </c:pt>
                <c:pt idx="2">
                  <c:v>53.47</c:v>
                </c:pt>
                <c:pt idx="3">
                  <c:v>53.83</c:v>
                </c:pt>
                <c:pt idx="4">
                  <c:v>53.32</c:v>
                </c:pt>
              </c:numCache>
            </c:numRef>
          </c:val>
          <c:extLst>
            <c:ext xmlns:c16="http://schemas.microsoft.com/office/drawing/2014/chart" uri="{C3380CC4-5D6E-409C-BE32-E72D297353CC}">
              <c16:uniqueId val="{00000000-CD15-43D7-9F9B-982BC79BEC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CD15-43D7-9F9B-982BC79BEC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26.9</c:v>
                </c:pt>
                <c:pt idx="1">
                  <c:v>29.36</c:v>
                </c:pt>
                <c:pt idx="2">
                  <c:v>30.67</c:v>
                </c:pt>
                <c:pt idx="3">
                  <c:v>32.4</c:v>
                </c:pt>
                <c:pt idx="4">
                  <c:v>33.18</c:v>
                </c:pt>
              </c:numCache>
            </c:numRef>
          </c:val>
          <c:extLst>
            <c:ext xmlns:c16="http://schemas.microsoft.com/office/drawing/2014/chart" uri="{C3380CC4-5D6E-409C-BE32-E72D297353CC}">
              <c16:uniqueId val="{00000000-0A7F-458E-A104-AAB2267746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0A7F-458E-A104-AAB2267746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4A-435B-A9F1-75143F040E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554A-435B-A9F1-75143F040E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319.02999999999997</c:v>
                </c:pt>
                <c:pt idx="1">
                  <c:v>354.61</c:v>
                </c:pt>
                <c:pt idx="2">
                  <c:v>327.66000000000003</c:v>
                </c:pt>
                <c:pt idx="3">
                  <c:v>267.75</c:v>
                </c:pt>
                <c:pt idx="4">
                  <c:v>274.49</c:v>
                </c:pt>
              </c:numCache>
            </c:numRef>
          </c:val>
          <c:extLst>
            <c:ext xmlns:c16="http://schemas.microsoft.com/office/drawing/2014/chart" uri="{C3380CC4-5D6E-409C-BE32-E72D297353CC}">
              <c16:uniqueId val="{00000000-49AE-439D-B1B9-AF41C8F36B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49AE-439D-B1B9-AF41C8F36B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444.25</c:v>
                </c:pt>
                <c:pt idx="1">
                  <c:v>363.27</c:v>
                </c:pt>
                <c:pt idx="2">
                  <c:v>342.29</c:v>
                </c:pt>
                <c:pt idx="3">
                  <c:v>345.15</c:v>
                </c:pt>
                <c:pt idx="4">
                  <c:v>347.67</c:v>
                </c:pt>
              </c:numCache>
            </c:numRef>
          </c:val>
          <c:extLst>
            <c:ext xmlns:c16="http://schemas.microsoft.com/office/drawing/2014/chart" uri="{C3380CC4-5D6E-409C-BE32-E72D297353CC}">
              <c16:uniqueId val="{00000000-DEDC-4060-85C6-01F93BA40A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DEDC-4060-85C6-01F93BA40A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94.76</c:v>
                </c:pt>
                <c:pt idx="1">
                  <c:v>114.71</c:v>
                </c:pt>
                <c:pt idx="2">
                  <c:v>115.14</c:v>
                </c:pt>
                <c:pt idx="3">
                  <c:v>111.18</c:v>
                </c:pt>
                <c:pt idx="4">
                  <c:v>108.1</c:v>
                </c:pt>
              </c:numCache>
            </c:numRef>
          </c:val>
          <c:extLst>
            <c:ext xmlns:c16="http://schemas.microsoft.com/office/drawing/2014/chart" uri="{C3380CC4-5D6E-409C-BE32-E72D297353CC}">
              <c16:uniqueId val="{00000000-59E7-4F89-96A0-1986EC6582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59E7-4F89-96A0-1986EC6582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145.5</c:v>
                </c:pt>
                <c:pt idx="1">
                  <c:v>144.62</c:v>
                </c:pt>
                <c:pt idx="2">
                  <c:v>146.47999999999999</c:v>
                </c:pt>
                <c:pt idx="3">
                  <c:v>152.34</c:v>
                </c:pt>
                <c:pt idx="4">
                  <c:v>157.69</c:v>
                </c:pt>
              </c:numCache>
            </c:numRef>
          </c:val>
          <c:extLst>
            <c:ext xmlns:c16="http://schemas.microsoft.com/office/drawing/2014/chart" uri="{C3380CC4-5D6E-409C-BE32-E72D297353CC}">
              <c16:uniqueId val="{00000000-C253-4E42-AD42-67331FAC58E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C253-4E42-AD42-67331FAC58E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京都府　城陽市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自治体職員</v>
      </c>
      <c r="AE8" s="75"/>
      <c r="AF8" s="75"/>
      <c r="AG8" s="75"/>
      <c r="AH8" s="75"/>
      <c r="AI8" s="75"/>
      <c r="AJ8" s="75"/>
      <c r="AK8" s="2"/>
      <c r="AL8" s="66">
        <f>データ!$R$6</f>
        <v>74591</v>
      </c>
      <c r="AM8" s="66"/>
      <c r="AN8" s="66"/>
      <c r="AO8" s="66"/>
      <c r="AP8" s="66"/>
      <c r="AQ8" s="66"/>
      <c r="AR8" s="66"/>
      <c r="AS8" s="66"/>
      <c r="AT8" s="37">
        <f>データ!$S$6</f>
        <v>32.71</v>
      </c>
      <c r="AU8" s="38"/>
      <c r="AV8" s="38"/>
      <c r="AW8" s="38"/>
      <c r="AX8" s="38"/>
      <c r="AY8" s="38"/>
      <c r="AZ8" s="38"/>
      <c r="BA8" s="38"/>
      <c r="BB8" s="55">
        <f>データ!$T$6</f>
        <v>2280.37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64.84</v>
      </c>
      <c r="J10" s="38"/>
      <c r="K10" s="38"/>
      <c r="L10" s="38"/>
      <c r="M10" s="38"/>
      <c r="N10" s="38"/>
      <c r="O10" s="65"/>
      <c r="P10" s="55">
        <f>データ!$P$6</f>
        <v>99.79</v>
      </c>
      <c r="Q10" s="55"/>
      <c r="R10" s="55"/>
      <c r="S10" s="55"/>
      <c r="T10" s="55"/>
      <c r="U10" s="55"/>
      <c r="V10" s="55"/>
      <c r="W10" s="66">
        <f>データ!$Q$6</f>
        <v>2750</v>
      </c>
      <c r="X10" s="66"/>
      <c r="Y10" s="66"/>
      <c r="Z10" s="66"/>
      <c r="AA10" s="66"/>
      <c r="AB10" s="66"/>
      <c r="AC10" s="66"/>
      <c r="AD10" s="2"/>
      <c r="AE10" s="2"/>
      <c r="AF10" s="2"/>
      <c r="AG10" s="2"/>
      <c r="AH10" s="2"/>
      <c r="AI10" s="2"/>
      <c r="AJ10" s="2"/>
      <c r="AK10" s="2"/>
      <c r="AL10" s="66">
        <f>データ!$U$6</f>
        <v>74210</v>
      </c>
      <c r="AM10" s="66"/>
      <c r="AN10" s="66"/>
      <c r="AO10" s="66"/>
      <c r="AP10" s="66"/>
      <c r="AQ10" s="66"/>
      <c r="AR10" s="66"/>
      <c r="AS10" s="66"/>
      <c r="AT10" s="37">
        <f>データ!$V$6</f>
        <v>23.11</v>
      </c>
      <c r="AU10" s="38"/>
      <c r="AV10" s="38"/>
      <c r="AW10" s="38"/>
      <c r="AX10" s="38"/>
      <c r="AY10" s="38"/>
      <c r="AZ10" s="38"/>
      <c r="BA10" s="38"/>
      <c r="BB10" s="55">
        <f>データ!$W$6</f>
        <v>3211.16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Dmz853dcmuomuwislClpafbU36MJm2A5jVE2T/PJIe74ORq94paQ2ilicfDWV3IXu7QFavSmjQcn+GuPnwVlA==" saltValue="Pvl+GPTHxM3DADo6ZzMaX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262072</v>
      </c>
      <c r="D6" s="20">
        <f t="shared" si="3"/>
        <v>46</v>
      </c>
      <c r="E6" s="20">
        <f t="shared" si="3"/>
        <v>1</v>
      </c>
      <c r="F6" s="20">
        <f t="shared" si="3"/>
        <v>0</v>
      </c>
      <c r="G6" s="20">
        <f t="shared" si="3"/>
        <v>1</v>
      </c>
      <c r="H6" s="20" t="str">
        <f t="shared" si="3"/>
        <v>京都府　城陽市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64.84</v>
      </c>
      <c r="P6" s="21">
        <f t="shared" si="3"/>
        <v>99.79</v>
      </c>
      <c r="Q6" s="21">
        <f t="shared" si="3"/>
        <v>2750</v>
      </c>
      <c r="R6" s="21">
        <f t="shared" si="3"/>
        <v>74591</v>
      </c>
      <c r="S6" s="21">
        <f t="shared" si="3"/>
        <v>32.71</v>
      </c>
      <c r="T6" s="21">
        <f t="shared" si="3"/>
        <v>2280.37</v>
      </c>
      <c r="U6" s="21">
        <f t="shared" si="3"/>
        <v>74210</v>
      </c>
      <c r="V6" s="21">
        <f t="shared" si="3"/>
        <v>23.11</v>
      </c>
      <c r="W6" s="21">
        <f t="shared" si="3"/>
        <v>3211.16</v>
      </c>
      <c r="X6" s="22">
        <f>IF(X7="",NA(),X7)</f>
        <v>107.18</v>
      </c>
      <c r="Y6" s="22">
        <f t="shared" ref="Y6:AG6" si="4">IF(Y7="",NA(),Y7)</f>
        <v>124.95</v>
      </c>
      <c r="Z6" s="22">
        <f t="shared" si="4"/>
        <v>123.43</v>
      </c>
      <c r="AA6" s="22">
        <f t="shared" si="4"/>
        <v>116.91</v>
      </c>
      <c r="AB6" s="22">
        <f t="shared" si="4"/>
        <v>112.11</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319.02999999999997</v>
      </c>
      <c r="AU6" s="22">
        <f t="shared" ref="AU6:BC6" si="6">IF(AU7="",NA(),AU7)</f>
        <v>354.61</v>
      </c>
      <c r="AV6" s="22">
        <f t="shared" si="6"/>
        <v>327.66000000000003</v>
      </c>
      <c r="AW6" s="22">
        <f t="shared" si="6"/>
        <v>267.75</v>
      </c>
      <c r="AX6" s="22">
        <f t="shared" si="6"/>
        <v>274.49</v>
      </c>
      <c r="AY6" s="22">
        <f t="shared" si="6"/>
        <v>349.83</v>
      </c>
      <c r="AZ6" s="22">
        <f t="shared" si="6"/>
        <v>360.86</v>
      </c>
      <c r="BA6" s="22">
        <f t="shared" si="6"/>
        <v>350.79</v>
      </c>
      <c r="BB6" s="22">
        <f t="shared" si="6"/>
        <v>354.57</v>
      </c>
      <c r="BC6" s="22">
        <f t="shared" si="6"/>
        <v>357.74</v>
      </c>
      <c r="BD6" s="21" t="str">
        <f>IF(BD7="","",IF(BD7="-","【-】","【"&amp;SUBSTITUTE(TEXT(BD7,"#,##0.00"),"-","△")&amp;"】"))</f>
        <v>【252.29】</v>
      </c>
      <c r="BE6" s="22">
        <f>IF(BE7="",NA(),BE7)</f>
        <v>444.25</v>
      </c>
      <c r="BF6" s="22">
        <f t="shared" ref="BF6:BN6" si="7">IF(BF7="",NA(),BF7)</f>
        <v>363.27</v>
      </c>
      <c r="BG6" s="22">
        <f t="shared" si="7"/>
        <v>342.29</v>
      </c>
      <c r="BH6" s="22">
        <f t="shared" si="7"/>
        <v>345.15</v>
      </c>
      <c r="BI6" s="22">
        <f t="shared" si="7"/>
        <v>347.67</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94.76</v>
      </c>
      <c r="BQ6" s="22">
        <f t="shared" ref="BQ6:BY6" si="8">IF(BQ7="",NA(),BQ7)</f>
        <v>114.71</v>
      </c>
      <c r="BR6" s="22">
        <f t="shared" si="8"/>
        <v>115.14</v>
      </c>
      <c r="BS6" s="22">
        <f t="shared" si="8"/>
        <v>111.18</v>
      </c>
      <c r="BT6" s="22">
        <f t="shared" si="8"/>
        <v>108.1</v>
      </c>
      <c r="BU6" s="22">
        <f t="shared" si="8"/>
        <v>103.54</v>
      </c>
      <c r="BV6" s="22">
        <f t="shared" si="8"/>
        <v>103.32</v>
      </c>
      <c r="BW6" s="22">
        <f t="shared" si="8"/>
        <v>100.85</v>
      </c>
      <c r="BX6" s="22">
        <f t="shared" si="8"/>
        <v>103.79</v>
      </c>
      <c r="BY6" s="22">
        <f t="shared" si="8"/>
        <v>98.3</v>
      </c>
      <c r="BZ6" s="21" t="str">
        <f>IF(BZ7="","",IF(BZ7="-","【-】","【"&amp;SUBSTITUTE(TEXT(BZ7,"#,##0.00"),"-","△")&amp;"】"))</f>
        <v>【97.47】</v>
      </c>
      <c r="CA6" s="22">
        <f>IF(CA7="",NA(),CA7)</f>
        <v>145.5</v>
      </c>
      <c r="CB6" s="22">
        <f t="shared" ref="CB6:CJ6" si="9">IF(CB7="",NA(),CB7)</f>
        <v>144.62</v>
      </c>
      <c r="CC6" s="22">
        <f t="shared" si="9"/>
        <v>146.47999999999999</v>
      </c>
      <c r="CD6" s="22">
        <f t="shared" si="9"/>
        <v>152.34</v>
      </c>
      <c r="CE6" s="22">
        <f t="shared" si="9"/>
        <v>157.69</v>
      </c>
      <c r="CF6" s="22">
        <f t="shared" si="9"/>
        <v>167.46</v>
      </c>
      <c r="CG6" s="22">
        <f t="shared" si="9"/>
        <v>168.56</v>
      </c>
      <c r="CH6" s="22">
        <f t="shared" si="9"/>
        <v>167.1</v>
      </c>
      <c r="CI6" s="22">
        <f t="shared" si="9"/>
        <v>167.86</v>
      </c>
      <c r="CJ6" s="22">
        <f t="shared" si="9"/>
        <v>173.68</v>
      </c>
      <c r="CK6" s="21" t="str">
        <f>IF(CK7="","",IF(CK7="-","【-】","【"&amp;SUBSTITUTE(TEXT(CK7,"#,##0.00"),"-","△")&amp;"】"))</f>
        <v>【174.75】</v>
      </c>
      <c r="CL6" s="22">
        <f>IF(CL7="",NA(),CL7)</f>
        <v>48.88</v>
      </c>
      <c r="CM6" s="22">
        <f t="shared" ref="CM6:CU6" si="10">IF(CM7="",NA(),CM7)</f>
        <v>48.54</v>
      </c>
      <c r="CN6" s="22">
        <f t="shared" si="10"/>
        <v>49.18</v>
      </c>
      <c r="CO6" s="22">
        <f t="shared" si="10"/>
        <v>48.89</v>
      </c>
      <c r="CP6" s="22">
        <f t="shared" si="10"/>
        <v>48.55</v>
      </c>
      <c r="CQ6" s="22">
        <f t="shared" si="10"/>
        <v>59.46</v>
      </c>
      <c r="CR6" s="22">
        <f t="shared" si="10"/>
        <v>59.51</v>
      </c>
      <c r="CS6" s="22">
        <f t="shared" si="10"/>
        <v>59.91</v>
      </c>
      <c r="CT6" s="22">
        <f t="shared" si="10"/>
        <v>59.4</v>
      </c>
      <c r="CU6" s="22">
        <f t="shared" si="10"/>
        <v>59.24</v>
      </c>
      <c r="CV6" s="21" t="str">
        <f>IF(CV7="","",IF(CV7="-","【-】","【"&amp;SUBSTITUTE(TEXT(CV7,"#,##0.00"),"-","△")&amp;"】"))</f>
        <v>【59.97】</v>
      </c>
      <c r="CW6" s="22">
        <f>IF(CW7="",NA(),CW7)</f>
        <v>98.37</v>
      </c>
      <c r="CX6" s="22">
        <f t="shared" ref="CX6:DF6" si="11">IF(CX7="",NA(),CX7)</f>
        <v>96.86</v>
      </c>
      <c r="CY6" s="22">
        <f t="shared" si="11"/>
        <v>97.31</v>
      </c>
      <c r="CZ6" s="22">
        <f t="shared" si="11"/>
        <v>95.55</v>
      </c>
      <c r="DA6" s="22">
        <f t="shared" si="11"/>
        <v>94.09</v>
      </c>
      <c r="DB6" s="22">
        <f t="shared" si="11"/>
        <v>87.41</v>
      </c>
      <c r="DC6" s="22">
        <f t="shared" si="11"/>
        <v>87.08</v>
      </c>
      <c r="DD6" s="22">
        <f t="shared" si="11"/>
        <v>87.26</v>
      </c>
      <c r="DE6" s="22">
        <f t="shared" si="11"/>
        <v>87.57</v>
      </c>
      <c r="DF6" s="22">
        <f t="shared" si="11"/>
        <v>87.26</v>
      </c>
      <c r="DG6" s="21" t="str">
        <f>IF(DG7="","",IF(DG7="-","【-】","【"&amp;SUBSTITUTE(TEXT(DG7,"#,##0.00"),"-","△")&amp;"】"))</f>
        <v>【89.76】</v>
      </c>
      <c r="DH6" s="22">
        <f>IF(DH7="",NA(),DH7)</f>
        <v>51.24</v>
      </c>
      <c r="DI6" s="22">
        <f t="shared" ref="DI6:DQ6" si="12">IF(DI7="",NA(),DI7)</f>
        <v>52.18</v>
      </c>
      <c r="DJ6" s="22">
        <f t="shared" si="12"/>
        <v>53.47</v>
      </c>
      <c r="DK6" s="22">
        <f t="shared" si="12"/>
        <v>53.83</v>
      </c>
      <c r="DL6" s="22">
        <f t="shared" si="12"/>
        <v>53.32</v>
      </c>
      <c r="DM6" s="22">
        <f t="shared" si="12"/>
        <v>47.62</v>
      </c>
      <c r="DN6" s="22">
        <f t="shared" si="12"/>
        <v>48.55</v>
      </c>
      <c r="DO6" s="22">
        <f t="shared" si="12"/>
        <v>49.2</v>
      </c>
      <c r="DP6" s="22">
        <f t="shared" si="12"/>
        <v>50.01</v>
      </c>
      <c r="DQ6" s="22">
        <f t="shared" si="12"/>
        <v>50.99</v>
      </c>
      <c r="DR6" s="21" t="str">
        <f>IF(DR7="","",IF(DR7="-","【-】","【"&amp;SUBSTITUTE(TEXT(DR7,"#,##0.00"),"-","△")&amp;"】"))</f>
        <v>【51.51】</v>
      </c>
      <c r="DS6" s="22">
        <f>IF(DS7="",NA(),DS7)</f>
        <v>26.9</v>
      </c>
      <c r="DT6" s="22">
        <f t="shared" ref="DT6:EB6" si="13">IF(DT7="",NA(),DT7)</f>
        <v>29.36</v>
      </c>
      <c r="DU6" s="22">
        <f t="shared" si="13"/>
        <v>30.67</v>
      </c>
      <c r="DV6" s="22">
        <f t="shared" si="13"/>
        <v>32.4</v>
      </c>
      <c r="DW6" s="22">
        <f t="shared" si="13"/>
        <v>33.18</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0.99</v>
      </c>
      <c r="EE6" s="22">
        <f t="shared" ref="EE6:EM6" si="14">IF(EE7="",NA(),EE7)</f>
        <v>2.0099999999999998</v>
      </c>
      <c r="EF6" s="22">
        <f t="shared" si="14"/>
        <v>0.42</v>
      </c>
      <c r="EG6" s="22">
        <f t="shared" si="14"/>
        <v>1.51</v>
      </c>
      <c r="EH6" s="22">
        <f t="shared" si="14"/>
        <v>1.84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262072</v>
      </c>
      <c r="D7" s="24">
        <v>46</v>
      </c>
      <c r="E7" s="24">
        <v>1</v>
      </c>
      <c r="F7" s="24">
        <v>0</v>
      </c>
      <c r="G7" s="24">
        <v>1</v>
      </c>
      <c r="H7" s="24" t="s">
        <v>92</v>
      </c>
      <c r="I7" s="24" t="s">
        <v>93</v>
      </c>
      <c r="J7" s="24" t="s">
        <v>94</v>
      </c>
      <c r="K7" s="24" t="s">
        <v>95</v>
      </c>
      <c r="L7" s="24" t="s">
        <v>96</v>
      </c>
      <c r="M7" s="24" t="s">
        <v>97</v>
      </c>
      <c r="N7" s="25" t="s">
        <v>98</v>
      </c>
      <c r="O7" s="25">
        <v>64.84</v>
      </c>
      <c r="P7" s="25">
        <v>99.79</v>
      </c>
      <c r="Q7" s="25">
        <v>2750</v>
      </c>
      <c r="R7" s="25">
        <v>74591</v>
      </c>
      <c r="S7" s="25">
        <v>32.71</v>
      </c>
      <c r="T7" s="25">
        <v>2280.37</v>
      </c>
      <c r="U7" s="25">
        <v>74210</v>
      </c>
      <c r="V7" s="25">
        <v>23.11</v>
      </c>
      <c r="W7" s="25">
        <v>3211.16</v>
      </c>
      <c r="X7" s="25">
        <v>107.18</v>
      </c>
      <c r="Y7" s="25">
        <v>124.95</v>
      </c>
      <c r="Z7" s="25">
        <v>123.43</v>
      </c>
      <c r="AA7" s="25">
        <v>116.91</v>
      </c>
      <c r="AB7" s="25">
        <v>112.11</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319.02999999999997</v>
      </c>
      <c r="AU7" s="25">
        <v>354.61</v>
      </c>
      <c r="AV7" s="25">
        <v>327.66000000000003</v>
      </c>
      <c r="AW7" s="25">
        <v>267.75</v>
      </c>
      <c r="AX7" s="25">
        <v>274.49</v>
      </c>
      <c r="AY7" s="25">
        <v>349.83</v>
      </c>
      <c r="AZ7" s="25">
        <v>360.86</v>
      </c>
      <c r="BA7" s="25">
        <v>350.79</v>
      </c>
      <c r="BB7" s="25">
        <v>354.57</v>
      </c>
      <c r="BC7" s="25">
        <v>357.74</v>
      </c>
      <c r="BD7" s="25">
        <v>252.29</v>
      </c>
      <c r="BE7" s="25">
        <v>444.25</v>
      </c>
      <c r="BF7" s="25">
        <v>363.27</v>
      </c>
      <c r="BG7" s="25">
        <v>342.29</v>
      </c>
      <c r="BH7" s="25">
        <v>345.15</v>
      </c>
      <c r="BI7" s="25">
        <v>347.67</v>
      </c>
      <c r="BJ7" s="25">
        <v>314.87</v>
      </c>
      <c r="BK7" s="25">
        <v>309.27999999999997</v>
      </c>
      <c r="BL7" s="25">
        <v>322.92</v>
      </c>
      <c r="BM7" s="25">
        <v>303.45999999999998</v>
      </c>
      <c r="BN7" s="25">
        <v>307.27999999999997</v>
      </c>
      <c r="BO7" s="25">
        <v>268.07</v>
      </c>
      <c r="BP7" s="25">
        <v>94.76</v>
      </c>
      <c r="BQ7" s="25">
        <v>114.71</v>
      </c>
      <c r="BR7" s="25">
        <v>115.14</v>
      </c>
      <c r="BS7" s="25">
        <v>111.18</v>
      </c>
      <c r="BT7" s="25">
        <v>108.1</v>
      </c>
      <c r="BU7" s="25">
        <v>103.54</v>
      </c>
      <c r="BV7" s="25">
        <v>103.32</v>
      </c>
      <c r="BW7" s="25">
        <v>100.85</v>
      </c>
      <c r="BX7" s="25">
        <v>103.79</v>
      </c>
      <c r="BY7" s="25">
        <v>98.3</v>
      </c>
      <c r="BZ7" s="25">
        <v>97.47</v>
      </c>
      <c r="CA7" s="25">
        <v>145.5</v>
      </c>
      <c r="CB7" s="25">
        <v>144.62</v>
      </c>
      <c r="CC7" s="25">
        <v>146.47999999999999</v>
      </c>
      <c r="CD7" s="25">
        <v>152.34</v>
      </c>
      <c r="CE7" s="25">
        <v>157.69</v>
      </c>
      <c r="CF7" s="25">
        <v>167.46</v>
      </c>
      <c r="CG7" s="25">
        <v>168.56</v>
      </c>
      <c r="CH7" s="25">
        <v>167.1</v>
      </c>
      <c r="CI7" s="25">
        <v>167.86</v>
      </c>
      <c r="CJ7" s="25">
        <v>173.68</v>
      </c>
      <c r="CK7" s="25">
        <v>174.75</v>
      </c>
      <c r="CL7" s="25">
        <v>48.88</v>
      </c>
      <c r="CM7" s="25">
        <v>48.54</v>
      </c>
      <c r="CN7" s="25">
        <v>49.18</v>
      </c>
      <c r="CO7" s="25">
        <v>48.89</v>
      </c>
      <c r="CP7" s="25">
        <v>48.55</v>
      </c>
      <c r="CQ7" s="25">
        <v>59.46</v>
      </c>
      <c r="CR7" s="25">
        <v>59.51</v>
      </c>
      <c r="CS7" s="25">
        <v>59.91</v>
      </c>
      <c r="CT7" s="25">
        <v>59.4</v>
      </c>
      <c r="CU7" s="25">
        <v>59.24</v>
      </c>
      <c r="CV7" s="25">
        <v>59.97</v>
      </c>
      <c r="CW7" s="25">
        <v>98.37</v>
      </c>
      <c r="CX7" s="25">
        <v>96.86</v>
      </c>
      <c r="CY7" s="25">
        <v>97.31</v>
      </c>
      <c r="CZ7" s="25">
        <v>95.55</v>
      </c>
      <c r="DA7" s="25">
        <v>94.09</v>
      </c>
      <c r="DB7" s="25">
        <v>87.41</v>
      </c>
      <c r="DC7" s="25">
        <v>87.08</v>
      </c>
      <c r="DD7" s="25">
        <v>87.26</v>
      </c>
      <c r="DE7" s="25">
        <v>87.57</v>
      </c>
      <c r="DF7" s="25">
        <v>87.26</v>
      </c>
      <c r="DG7" s="25">
        <v>89.76</v>
      </c>
      <c r="DH7" s="25">
        <v>51.24</v>
      </c>
      <c r="DI7" s="25">
        <v>52.18</v>
      </c>
      <c r="DJ7" s="25">
        <v>53.47</v>
      </c>
      <c r="DK7" s="25">
        <v>53.83</v>
      </c>
      <c r="DL7" s="25">
        <v>53.32</v>
      </c>
      <c r="DM7" s="25">
        <v>47.62</v>
      </c>
      <c r="DN7" s="25">
        <v>48.55</v>
      </c>
      <c r="DO7" s="25">
        <v>49.2</v>
      </c>
      <c r="DP7" s="25">
        <v>50.01</v>
      </c>
      <c r="DQ7" s="25">
        <v>50.99</v>
      </c>
      <c r="DR7" s="25">
        <v>51.51</v>
      </c>
      <c r="DS7" s="25">
        <v>26.9</v>
      </c>
      <c r="DT7" s="25">
        <v>29.36</v>
      </c>
      <c r="DU7" s="25">
        <v>30.67</v>
      </c>
      <c r="DV7" s="25">
        <v>32.4</v>
      </c>
      <c r="DW7" s="25">
        <v>33.18</v>
      </c>
      <c r="DX7" s="25">
        <v>16.27</v>
      </c>
      <c r="DY7" s="25">
        <v>17.11</v>
      </c>
      <c r="DZ7" s="25">
        <v>18.329999999999998</v>
      </c>
      <c r="EA7" s="25">
        <v>20.27</v>
      </c>
      <c r="EB7" s="25">
        <v>21.69</v>
      </c>
      <c r="EC7" s="25">
        <v>23.75</v>
      </c>
      <c r="ED7" s="25">
        <v>0.99</v>
      </c>
      <c r="EE7" s="25">
        <v>2.0099999999999998</v>
      </c>
      <c r="EF7" s="25">
        <v>0.42</v>
      </c>
      <c r="EG7" s="25">
        <v>1.51</v>
      </c>
      <c r="EH7" s="25">
        <v>1.84</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城陽市役所</cp:lastModifiedBy>
  <cp:lastPrinted>2024-01-22T04:05:06Z</cp:lastPrinted>
  <dcterms:created xsi:type="dcterms:W3CDTF">2023-12-05T00:56:46Z</dcterms:created>
  <dcterms:modified xsi:type="dcterms:W3CDTF">2024-01-22T04:05:39Z</dcterms:modified>
  <cp:category/>
</cp:coreProperties>
</file>