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3下水道担当作成\"/>
    </mc:Choice>
  </mc:AlternateContent>
  <xr:revisionPtr revIDLastSave="0" documentId="13_ncr:1_{874C975A-2FF9-4256-93BA-7CCBC376DC4B}" xr6:coauthVersionLast="36" xr6:coauthVersionMax="36" xr10:uidLastSave="{00000000-0000-0000-0000-000000000000}"/>
  <workbookProtection workbookAlgorithmName="SHA-512" workbookHashValue="aaOiAv/1DoilvY7GJ8RzQtGsYfYooVGhmvGgkWD//8gkdFAmnHCdVqVAJTMrbW6hIbqkVIouppQ2JN3wetnhWQ==" workbookSaltValue="pU+UoOKh9FXdEvWVvEYe2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8" i="4"/>
  <c r="P8" i="4"/>
</calcChain>
</file>

<file path=xl/sharedStrings.xml><?xml version="1.0" encoding="utf-8"?>
<sst xmlns="http://schemas.openxmlformats.org/spreadsheetml/2006/main" count="253" uniqueCount="119">
  <si>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</si>
  <si>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</si>
  <si>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</si>
  <si>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</si>
  <si>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</si>
  <si>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</si>
  <si>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</si>
  <si>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</si>
  <si>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</si>
  <si>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</si>
  <si>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</si>
  <si>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</si>
  <si>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</si>
  <si>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</si>
  <si>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</si>
  <si>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</si>
  <si>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</si>
  <si>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</si>
  <si>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</si>
  <si>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</si>
  <si>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</si>
  <si>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</si>
  <si>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</si>
  <si>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</si>
  <si>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</si>
  <si>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</si>
  <si>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</si>
  <si>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</si>
  <si>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</si>
  <si>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</si>
  <si>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</si>
  <si>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</si>
  <si>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</si>
  <si>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</si>
  <si>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</si>
  <si>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</si>
  <si>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</si>
  <si>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</si>
  <si>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</si>
  <si>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</si>
  <si>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</si>
  <si>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</si>
  <si>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</si>
  <si>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</si>
  <si>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</si>
  <si>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</si>
  <si>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</si>
  <si>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</si>
  <si>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</si>
  <si>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</si>
  <si>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</si>
  <si>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</si>
  <si>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</si>
  <si>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</si>
  <si>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</si>
  <si>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</si>
  <si>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</si>
  <si>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</si>
  <si>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</si>
  <si>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</si>
  <si>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</si>
  <si>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</si>
  <si>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</si>
  <si>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</si>
  <si>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</si>
  <si>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</si>
  <si>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</si>
  <si>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</si>
  <si>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</si>
  <si>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</si>
  <si>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</si>
  <si>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</si>
  <si>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</si>
  <si>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</si>
  <si>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</si>
  <si>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</si>
  <si>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</si>
  <si>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</si>
  <si>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</si>
  <si>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</si>
  <si>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</si>
  <si>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</si>
  <si>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</si>
  <si>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</si>
  <si>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</si>
  <si>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</si>
  <si>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</si>
  <si>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</si>
  <si>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</si>
  <si>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</si>
  <si>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</si>
  <si>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</si>
  <si>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</si>
  <si>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</si>
  <si>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</si>
  <si>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</si>
  <si>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</si>
  <si>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</si>
  <si>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</si>
  <si>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</si>
  <si>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</si>
  <si>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</si>
  <si>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</si>
  <si>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</si>
  <si>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</si>
  <si>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</si>
  <si>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</si>
  <si>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</si>
  <si>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</si>
  <si>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</si>
  <si>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</si>
  <si>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</si>
  <si>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</si>
  <si>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</si>
  <si>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</si>
  <si>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</si>
  <si>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
　減価償却が進み上昇傾向にありますが、本事業は平成12年5月の供用開始のため、法定耐用年数に基づく更新時期が到来した資産が少なく、低い水準となっています。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6">
      <t>ゲンカ</t>
    </rPh>
    <rPh sb="16" eb="18">
      <t>ショウキャク</t>
    </rPh>
    <rPh sb="19" eb="20">
      <t>スス</t>
    </rPh>
    <rPh sb="21" eb="23">
      <t>ジョウショウ</t>
    </rPh>
    <rPh sb="23" eb="25">
      <t>ケイコウ</t>
    </rPh>
    <rPh sb="32" eb="33">
      <t>ホン</t>
    </rPh>
    <rPh sb="33" eb="35">
      <t>ジギョウ</t>
    </rPh>
    <rPh sb="36" eb="38">
      <t>ヘイセイ</t>
    </rPh>
    <rPh sb="40" eb="41">
      <t>ネン</t>
    </rPh>
    <rPh sb="42" eb="43">
      <t>ガツ</t>
    </rPh>
    <rPh sb="44" eb="48">
      <t>キョウヨウカイシ</t>
    </rPh>
    <rPh sb="92" eb="94">
      <t>カンキョ</t>
    </rPh>
    <rPh sb="94" eb="98">
      <t>ロウキュウカリツ</t>
    </rPh>
    <rPh sb="100" eb="106">
      <t>ホウテイタイヨウネンスウ</t>
    </rPh>
    <rPh sb="107" eb="108">
      <t>コ</t>
    </rPh>
    <rPh sb="110" eb="112">
      <t>カンキョ</t>
    </rPh>
    <rPh sb="113" eb="115">
      <t>ゲンザイ</t>
    </rPh>
    <rPh sb="127" eb="129">
      <t>カンキョ</t>
    </rPh>
    <rPh sb="129" eb="132">
      <t>カイゼンリツ</t>
    </rPh>
    <rPh sb="134" eb="140">
      <t>ホウテイタイヨウネンスウ</t>
    </rPh>
    <rPh sb="141" eb="142">
      <t>コ</t>
    </rPh>
    <rPh sb="144" eb="146">
      <t>カンキョ</t>
    </rPh>
    <rPh sb="152" eb="153">
      <t>トク</t>
    </rPh>
    <rPh sb="154" eb="156">
      <t>コウシン</t>
    </rPh>
    <rPh sb="157" eb="160">
      <t>ロウキュウカ</t>
    </rPh>
    <rPh sb="160" eb="162">
      <t>タイサク</t>
    </rPh>
    <rPh sb="163" eb="165">
      <t>ジッシ</t>
    </rPh>
    <phoneticPr fontId="4"/>
  </si>
  <si>
    <t>　単年度収支は赤字であり、累積欠損金も増加しています。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32">
      <t>シヨウリョウシュウニュウ</t>
    </rPh>
    <rPh sb="33" eb="35">
      <t>ゾウカ</t>
    </rPh>
    <rPh sb="36" eb="38">
      <t>ミコ</t>
    </rPh>
    <rPh sb="41" eb="42">
      <t>ナカ</t>
    </rPh>
    <rPh sb="43" eb="45">
      <t>イッパン</t>
    </rPh>
    <rPh sb="45" eb="47">
      <t>カイケイ</t>
    </rPh>
    <rPh sb="47" eb="50">
      <t>クリイレキン</t>
    </rPh>
    <rPh sb="51" eb="53">
      <t>ザイゲン</t>
    </rPh>
    <rPh sb="53" eb="55">
      <t>フソク</t>
    </rPh>
    <rPh sb="56" eb="57">
      <t>オギナ</t>
    </rPh>
    <rPh sb="61" eb="65">
      <t>ケイエイジョウキョウ</t>
    </rPh>
    <rPh sb="74" eb="76">
      <t>コンゴ</t>
    </rPh>
    <rPh sb="77" eb="79">
      <t>シセツ</t>
    </rPh>
    <rPh sb="80" eb="83">
      <t>コウリツセイ</t>
    </rPh>
    <rPh sb="84" eb="85">
      <t>タカ</t>
    </rPh>
    <rPh sb="87" eb="92">
      <t>イジカンリヒ</t>
    </rPh>
    <rPh sb="93" eb="95">
      <t>サクゲン</t>
    </rPh>
    <rPh sb="96" eb="97">
      <t>ハカ</t>
    </rPh>
    <rPh sb="103" eb="104">
      <t>ホン</t>
    </rPh>
    <rPh sb="104" eb="106">
      <t>ジギョウ</t>
    </rPh>
    <rPh sb="107" eb="108">
      <t>カカ</t>
    </rPh>
    <rPh sb="109" eb="111">
      <t>シサン</t>
    </rPh>
    <rPh sb="112" eb="113">
      <t>オオ</t>
    </rPh>
    <rPh sb="115" eb="121">
      <t>ホウテイタイヨウネンスウ</t>
    </rPh>
    <rPh sb="122" eb="123">
      <t>モト</t>
    </rPh>
    <rPh sb="125" eb="127">
      <t>コウシン</t>
    </rPh>
    <rPh sb="127" eb="129">
      <t>ジキ</t>
    </rPh>
    <rPh sb="130" eb="133">
      <t>ミトウライ</t>
    </rPh>
    <rPh sb="141" eb="143">
      <t>コンゴ</t>
    </rPh>
    <rPh sb="144" eb="148">
      <t>コウシンジュヨウ</t>
    </rPh>
    <rPh sb="149" eb="150">
      <t>ソナ</t>
    </rPh>
    <rPh sb="152" eb="155">
      <t>シヨウリョウ</t>
    </rPh>
    <rPh sb="155" eb="157">
      <t>シュウニュウ</t>
    </rPh>
    <rPh sb="158" eb="160">
      <t>カクホ</t>
    </rPh>
    <rPh sb="161" eb="162">
      <t>サラ</t>
    </rPh>
    <rPh sb="164" eb="168">
      <t>ケイヒサクゲン</t>
    </rPh>
    <rPh sb="169" eb="171">
      <t>トリクミ</t>
    </rPh>
    <rPh sb="174" eb="176">
      <t>レイワ</t>
    </rPh>
    <rPh sb="177" eb="179">
      <t>ネンド</t>
    </rPh>
    <rPh sb="180" eb="182">
      <t>サクテイ</t>
    </rPh>
    <rPh sb="185" eb="188">
      <t>カメオカシ</t>
    </rPh>
    <rPh sb="188" eb="192">
      <t>ジョウゲスイドウ</t>
    </rPh>
    <rPh sb="198" eb="199">
      <t>ソ</t>
    </rPh>
    <rPh sb="201" eb="202">
      <t>オコナ</t>
    </rPh>
    <phoneticPr fontId="4"/>
  </si>
  <si>
    <t>　小規模集合排水処理事業については、令和元年度から地方公営企業法を全部適用しています。
①経常収支比率
　単年度収支の赤字を示す100％未満となっているため、費用削減に取り組む必要があります。
②累積欠損金比率
　純損失の発生により欠損金が増加しているため、更なる費用削減に取り組む必要があります。
③流動比率
　現金預金が不足しているため、0％を下回る比率となっています。
④企業債残高対事業規模比率
　企業債償還金は全額一般会計負担となっているため、0％となっています。(R01は記入誤り)
⑤経費回収率
　使用料収入で不足する財源は一般会計繰入金で賄っていますが、それでもなお財源が不足しているため、経費の抑制に取り組む必要があります。
⑥汚水処理原価
　類似団体に比べ高い値となり、維持管理費の抑制に取り組む必要があります。
⑦施設利用率
　類似団体に比べ高い比率で推移していますが、更に効率的な施設利用に努めます。
⑧水洗化率
　水洗化率100％となっています。</t>
    <rPh sb="1" eb="4">
      <t>ショウキボ</t>
    </rPh>
    <rPh sb="18" eb="20">
      <t>レイワ</t>
    </rPh>
    <rPh sb="20" eb="23">
      <t>ガンネンド</t>
    </rPh>
    <rPh sb="25" eb="32">
      <t>チホウコウエイキギョウホウ</t>
    </rPh>
    <rPh sb="33" eb="35">
      <t>ゼンブ</t>
    </rPh>
    <rPh sb="35" eb="37">
      <t>テキヨウ</t>
    </rPh>
    <rPh sb="45" eb="51">
      <t>ケイジョウシュウシヒリツ</t>
    </rPh>
    <rPh sb="53" eb="56">
      <t>タンネンド</t>
    </rPh>
    <rPh sb="56" eb="58">
      <t>シュウシ</t>
    </rPh>
    <rPh sb="59" eb="61">
      <t>アカジ</t>
    </rPh>
    <rPh sb="62" eb="63">
      <t>シメ</t>
    </rPh>
    <rPh sb="68" eb="70">
      <t>ミマン</t>
    </rPh>
    <rPh sb="79" eb="81">
      <t>ヒヨウ</t>
    </rPh>
    <rPh sb="81" eb="83">
      <t>サクゲン</t>
    </rPh>
    <rPh sb="84" eb="85">
      <t>ト</t>
    </rPh>
    <rPh sb="86" eb="87">
      <t>ク</t>
    </rPh>
    <rPh sb="88" eb="90">
      <t>ヒツヨウ</t>
    </rPh>
    <rPh sb="98" eb="103">
      <t>ルイセキケッソンキン</t>
    </rPh>
    <rPh sb="103" eb="105">
      <t>ヒリツ</t>
    </rPh>
    <rPh sb="107" eb="110">
      <t>ジュンソンシツ</t>
    </rPh>
    <rPh sb="111" eb="113">
      <t>ハッセイ</t>
    </rPh>
    <rPh sb="120" eb="122">
      <t>ゾウカ</t>
    </rPh>
    <rPh sb="129" eb="130">
      <t>サラ</t>
    </rPh>
    <rPh sb="132" eb="134">
      <t>ヒヨウ</t>
    </rPh>
    <rPh sb="134" eb="136">
      <t>サクゲン</t>
    </rPh>
    <rPh sb="137" eb="138">
      <t>ト</t>
    </rPh>
    <rPh sb="139" eb="140">
      <t>ク</t>
    </rPh>
    <rPh sb="141" eb="143">
      <t>ヒツヨウ</t>
    </rPh>
    <rPh sb="157" eb="159">
      <t>ゲンキン</t>
    </rPh>
    <rPh sb="159" eb="161">
      <t>ヨキン</t>
    </rPh>
    <rPh sb="162" eb="164">
      <t>フソク</t>
    </rPh>
    <rPh sb="174" eb="176">
      <t>シタマワ</t>
    </rPh>
    <rPh sb="177" eb="179">
      <t>ヒリツ</t>
    </rPh>
    <rPh sb="210" eb="212">
      <t>ゼンガク</t>
    </rPh>
    <rPh sb="212" eb="214">
      <t>イッパン</t>
    </rPh>
    <rPh sb="214" eb="216">
      <t>カイケイ</t>
    </rPh>
    <rPh sb="216" eb="218">
      <t>フタン</t>
    </rPh>
    <rPh sb="259" eb="261">
      <t>シュウニュウ</t>
    </rPh>
    <rPh sb="262" eb="264">
      <t>フソク</t>
    </rPh>
    <rPh sb="266" eb="268">
      <t>ザイゲン</t>
    </rPh>
    <rPh sb="269" eb="273">
      <t>イッパンカイケイ</t>
    </rPh>
    <rPh sb="273" eb="276">
      <t>クリイレキン</t>
    </rPh>
    <rPh sb="277" eb="278">
      <t>マカナ</t>
    </rPh>
    <rPh sb="291" eb="293">
      <t>ザイゲン</t>
    </rPh>
    <rPh sb="294" eb="296">
      <t>フソク</t>
    </rPh>
    <rPh sb="309" eb="310">
      <t>ト</t>
    </rPh>
    <rPh sb="311" eb="312">
      <t>ク</t>
    </rPh>
    <rPh sb="313" eb="315">
      <t>ヒツヨウ</t>
    </rPh>
    <rPh sb="323" eb="325">
      <t>オスイ</t>
    </rPh>
    <rPh sb="325" eb="327">
      <t>ショリ</t>
    </rPh>
    <rPh sb="327" eb="329">
      <t>ゲンカ</t>
    </rPh>
    <rPh sb="331" eb="335">
      <t>ルイジダンタイ</t>
    </rPh>
    <rPh sb="336" eb="337">
      <t>クラ</t>
    </rPh>
    <rPh sb="338" eb="339">
      <t>タカ</t>
    </rPh>
    <rPh sb="340" eb="341">
      <t>アタイ</t>
    </rPh>
    <rPh sb="345" eb="350">
      <t>イジカンリヒ</t>
    </rPh>
    <rPh sb="351" eb="353">
      <t>ヨクセイ</t>
    </rPh>
    <rPh sb="354" eb="355">
      <t>ト</t>
    </rPh>
    <rPh sb="356" eb="357">
      <t>ク</t>
    </rPh>
    <rPh sb="358" eb="360">
      <t>ヒツヨウ</t>
    </rPh>
    <rPh sb="368" eb="370">
      <t>シセツ</t>
    </rPh>
    <rPh sb="370" eb="373">
      <t>リヨウリツ</t>
    </rPh>
    <rPh sb="375" eb="379">
      <t>ルイジダンタイ</t>
    </rPh>
    <rPh sb="380" eb="381">
      <t>クラ</t>
    </rPh>
    <rPh sb="382" eb="383">
      <t>タカ</t>
    </rPh>
    <rPh sb="384" eb="386">
      <t>ヒリツ</t>
    </rPh>
    <rPh sb="387" eb="389">
      <t>スイイ</t>
    </rPh>
    <rPh sb="396" eb="397">
      <t>サラ</t>
    </rPh>
    <rPh sb="398" eb="401">
      <t>コウリツテキ</t>
    </rPh>
    <rPh sb="402" eb="404">
      <t>シセツ</t>
    </rPh>
    <rPh sb="404" eb="406">
      <t>リヨウ</t>
    </rPh>
    <rPh sb="407" eb="408">
      <t>ツト</t>
    </rPh>
    <rPh sb="414" eb="418">
      <t>スイセンカリツ</t>
    </rPh>
    <rPh sb="420" eb="423">
      <t>スイセンカ</t>
    </rPh>
    <rPh sb="423" eb="42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</si>
</sst>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D4-4C07-8047-F6551A37E5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4D4-4C07-8047-F6551A37E5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54.17</c:v>
                </c:pt>
                <c:pt idx="2">
                  <c:v>58.33</c:v>
                </c:pt>
                <c:pt idx="3">
                  <c:v>50</c:v>
                </c:pt>
                <c:pt idx="4">
                  <c:v>45.83</c:v>
                </c:pt>
              </c:numCache>
            </c:numRef>
          </c:val>
          <c:extLst>
            <c:ext xmlns:c16="http://schemas.microsoft.com/office/drawing/2014/chart" uri="{C3380CC4-5D6E-409C-BE32-E72D297353CC}">
              <c16:uniqueId val="{00000000-4AB2-446E-B973-8066953F10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34.68</c:v>
                </c:pt>
                <c:pt idx="2">
                  <c:v>34.700000000000003</c:v>
                </c:pt>
                <c:pt idx="3">
                  <c:v>46.83</c:v>
                </c:pt>
                <c:pt idx="4">
                  <c:v>33.74</c:v>
                </c:pt>
              </c:numCache>
            </c:numRef>
          </c:val>
          <c:smooth val="0"/>
          <c:extLst>
            <c:ext xmlns:c16="http://schemas.microsoft.com/office/drawing/2014/chart" uri="{C3380CC4-5D6E-409C-BE32-E72D297353CC}">
              <c16:uniqueId val="{00000001-4AB2-446E-B973-8066953F10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1E72-4D3A-92E1-B260A9B768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90.33</c:v>
                </c:pt>
                <c:pt idx="2">
                  <c:v>90.04</c:v>
                </c:pt>
                <c:pt idx="3">
                  <c:v>90.58</c:v>
                </c:pt>
                <c:pt idx="4">
                  <c:v>90.11</c:v>
                </c:pt>
              </c:numCache>
            </c:numRef>
          </c:val>
          <c:smooth val="0"/>
          <c:extLst>
            <c:ext xmlns:c16="http://schemas.microsoft.com/office/drawing/2014/chart" uri="{C3380CC4-5D6E-409C-BE32-E72D297353CC}">
              <c16:uniqueId val="{00000001-1E72-4D3A-92E1-B260A9B768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56.18</c:v>
                </c:pt>
                <c:pt idx="2">
                  <c:v>55.19</c:v>
                </c:pt>
                <c:pt idx="3">
                  <c:v>56.61</c:v>
                </c:pt>
                <c:pt idx="4">
                  <c:v>73.72</c:v>
                </c:pt>
              </c:numCache>
            </c:numRef>
          </c:val>
          <c:extLst>
            <c:ext xmlns:c16="http://schemas.microsoft.com/office/drawing/2014/chart" uri="{C3380CC4-5D6E-409C-BE32-E72D297353CC}">
              <c16:uniqueId val="{00000000-BA26-4047-8B38-41AA3BB7ED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99.2</c:v>
                </c:pt>
                <c:pt idx="2">
                  <c:v>100.42</c:v>
                </c:pt>
                <c:pt idx="3">
                  <c:v>98.03</c:v>
                </c:pt>
                <c:pt idx="4">
                  <c:v>105.46</c:v>
                </c:pt>
              </c:numCache>
            </c:numRef>
          </c:val>
          <c:smooth val="0"/>
          <c:extLst>
            <c:ext xmlns:c16="http://schemas.microsoft.com/office/drawing/2014/chart" uri="{C3380CC4-5D6E-409C-BE32-E72D297353CC}">
              <c16:uniqueId val="{00000001-BA26-4047-8B38-41AA3BB7ED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4.3899999999999997</c:v>
                </c:pt>
                <c:pt idx="2">
                  <c:v>8.7799999999999994</c:v>
                </c:pt>
                <c:pt idx="3">
                  <c:v>13.17</c:v>
                </c:pt>
                <c:pt idx="4">
                  <c:v>15.83</c:v>
                </c:pt>
              </c:numCache>
            </c:numRef>
          </c:val>
          <c:extLst>
            <c:ext xmlns:c16="http://schemas.microsoft.com/office/drawing/2014/chart" uri="{C3380CC4-5D6E-409C-BE32-E72D297353CC}">
              <c16:uniqueId val="{00000000-C905-466F-8A3E-44FE197C22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c:v>
                </c:pt>
                <c:pt idx="2">
                  <c:v>29.28</c:v>
                </c:pt>
                <c:pt idx="3">
                  <c:v>32.380000000000003</c:v>
                </c:pt>
                <c:pt idx="4">
                  <c:v>35.24</c:v>
                </c:pt>
              </c:numCache>
            </c:numRef>
          </c:val>
          <c:smooth val="0"/>
          <c:extLst>
            <c:ext xmlns:c16="http://schemas.microsoft.com/office/drawing/2014/chart" uri="{C3380CC4-5D6E-409C-BE32-E72D297353CC}">
              <c16:uniqueId val="{00000001-C905-466F-8A3E-44FE197C22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37-44F3-8562-3A20E34B4D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C37-44F3-8562-3A20E34B4D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646.5</c:v>
                </c:pt>
                <c:pt idx="2">
                  <c:v>1280.48</c:v>
                </c:pt>
                <c:pt idx="3">
                  <c:v>1940.62</c:v>
                </c:pt>
                <c:pt idx="4">
                  <c:v>2345.4699999999998</c:v>
                </c:pt>
              </c:numCache>
            </c:numRef>
          </c:val>
          <c:extLst>
            <c:ext xmlns:c16="http://schemas.microsoft.com/office/drawing/2014/chart" uri="{C3380CC4-5D6E-409C-BE32-E72D297353CC}">
              <c16:uniqueId val="{00000000-8579-44D0-BDFF-16C8D28CAF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1500.46</c:v>
                </c:pt>
                <c:pt idx="2">
                  <c:v>762.05</c:v>
                </c:pt>
                <c:pt idx="3">
                  <c:v>755.68</c:v>
                </c:pt>
                <c:pt idx="4">
                  <c:v>806.39</c:v>
                </c:pt>
              </c:numCache>
            </c:numRef>
          </c:val>
          <c:smooth val="0"/>
          <c:extLst>
            <c:ext xmlns:c16="http://schemas.microsoft.com/office/drawing/2014/chart" uri="{C3380CC4-5D6E-409C-BE32-E72D297353CC}">
              <c16:uniqueId val="{00000001-8579-44D0-BDFF-16C8D28CAF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-16.29</c:v>
                </c:pt>
                <c:pt idx="2">
                  <c:v>-24.83</c:v>
                </c:pt>
                <c:pt idx="3">
                  <c:v>-32.799999999999997</c:v>
                </c:pt>
                <c:pt idx="4">
                  <c:v>-40.799999999999997</c:v>
                </c:pt>
              </c:numCache>
            </c:numRef>
          </c:val>
          <c:extLst>
            <c:ext xmlns:c16="http://schemas.microsoft.com/office/drawing/2014/chart" uri="{C3380CC4-5D6E-409C-BE32-E72D297353CC}">
              <c16:uniqueId val="{00000000-7053-436C-9022-D40A61AEA0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81.260000000000005</c:v>
                </c:pt>
                <c:pt idx="2">
                  <c:v>92.61</c:v>
                </c:pt>
                <c:pt idx="3">
                  <c:v>91.41</c:v>
                </c:pt>
                <c:pt idx="4">
                  <c:v>96.26</c:v>
                </c:pt>
              </c:numCache>
            </c:numRef>
          </c:val>
          <c:smooth val="0"/>
          <c:extLst>
            <c:ext xmlns:c16="http://schemas.microsoft.com/office/drawing/2014/chart" uri="{C3380CC4-5D6E-409C-BE32-E72D297353CC}">
              <c16:uniqueId val="{00000001-7053-436C-9022-D40A61AEA0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16290.23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58-4335-B086-96F42942AD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1748.51</c:v>
                </c:pt>
                <c:pt idx="2">
                  <c:v>1640.16</c:v>
                </c:pt>
                <c:pt idx="3">
                  <c:v>1521.05</c:v>
                </c:pt>
                <c:pt idx="4">
                  <c:v>1490.65</c:v>
                </c:pt>
              </c:numCache>
            </c:numRef>
          </c:val>
          <c:smooth val="0"/>
          <c:extLst>
            <c:ext xmlns:c16="http://schemas.microsoft.com/office/drawing/2014/chart" uri="{C3380CC4-5D6E-409C-BE32-E72D297353CC}">
              <c16:uniqueId val="{00000001-D858-4335-B086-96F42942AD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28.91</c:v>
                </c:pt>
                <c:pt idx="2">
                  <c:v>36.35</c:v>
                </c:pt>
                <c:pt idx="3">
                  <c:v>39.42</c:v>
                </c:pt>
                <c:pt idx="4">
                  <c:v>27.43</c:v>
                </c:pt>
              </c:numCache>
            </c:numRef>
          </c:val>
          <c:extLst>
            <c:ext xmlns:c16="http://schemas.microsoft.com/office/drawing/2014/chart" uri="{C3380CC4-5D6E-409C-BE32-E72D297353CC}">
              <c16:uniqueId val="{00000000-C4EC-460F-A54A-E51FCB7251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C4EC-460F-A54A-E51FCB7251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563.39</c:v>
                </c:pt>
                <c:pt idx="2">
                  <c:v>442.79</c:v>
                </c:pt>
                <c:pt idx="3">
                  <c:v>413.28</c:v>
                </c:pt>
                <c:pt idx="4">
                  <c:v>597.88</c:v>
                </c:pt>
              </c:numCache>
            </c:numRef>
          </c:val>
          <c:extLst>
            <c:ext xmlns:c16="http://schemas.microsoft.com/office/drawing/2014/chart" uri="{C3380CC4-5D6E-409C-BE32-E72D297353CC}">
              <c16:uniqueId val="{00000000-09EA-47E4-AAC4-DE0019D789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09EA-47E4-AAC4-DE0019D789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87090</v>
      </c>
      <c r="AM8" s="42"/>
      <c r="AN8" s="42"/>
      <c r="AO8" s="42"/>
      <c r="AP8" s="42"/>
      <c r="AQ8" s="42"/>
      <c r="AR8" s="42"/>
      <c r="AS8" s="42"/>
      <c r="AT8" s="35">
        <f>データ!T6</f>
        <v>224.8</v>
      </c>
      <c r="AU8" s="35"/>
      <c r="AV8" s="35"/>
      <c r="AW8" s="35"/>
      <c r="AX8" s="35"/>
      <c r="AY8" s="35"/>
      <c r="AZ8" s="35"/>
      <c r="BA8" s="35"/>
      <c r="BB8" s="35">
        <f>データ!U6</f>
        <v>387.41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22.69</v>
      </c>
      <c r="J10" s="35"/>
      <c r="K10" s="35"/>
      <c r="L10" s="35"/>
      <c r="M10" s="35"/>
      <c r="N10" s="35"/>
      <c r="O10" s="35"/>
      <c r="P10" s="35">
        <f>データ!P6</f>
        <v>0.06</v>
      </c>
      <c r="Q10" s="35"/>
      <c r="R10" s="35"/>
      <c r="S10" s="35"/>
      <c r="T10" s="35"/>
      <c r="U10" s="35"/>
      <c r="V10" s="35"/>
      <c r="W10" s="35">
        <f>データ!Q6</f>
        <v>87.46</v>
      </c>
      <c r="X10" s="35"/>
      <c r="Y10" s="35"/>
      <c r="Z10" s="35"/>
      <c r="AA10" s="35"/>
      <c r="AB10" s="35"/>
      <c r="AC10" s="35"/>
      <c r="AD10" s="42">
        <f>データ!R6</f>
        <v>2970</v>
      </c>
      <c r="AE10" s="42"/>
      <c r="AF10" s="42"/>
      <c r="AG10" s="42"/>
      <c r="AH10" s="42"/>
      <c r="AI10" s="42"/>
      <c r="AJ10" s="42"/>
      <c r="AK10" s="2"/>
      <c r="AL10" s="42">
        <f>データ!V6</f>
        <v>50</v>
      </c>
      <c r="AM10" s="42"/>
      <c r="AN10" s="42"/>
      <c r="AO10" s="42"/>
      <c r="AP10" s="42"/>
      <c r="AQ10" s="42"/>
      <c r="AR10" s="42"/>
      <c r="AS10" s="42"/>
      <c r="AT10" s="35">
        <f>データ!W6</f>
        <v>0.05</v>
      </c>
      <c r="AU10" s="35"/>
      <c r="AV10" s="35"/>
      <c r="AW10" s="35"/>
      <c r="AX10" s="35"/>
      <c r="AY10" s="35"/>
      <c r="AZ10" s="35"/>
      <c r="BA10" s="35"/>
      <c r="BB10" s="35">
        <f>データ!X6</f>
        <v>1000</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CuIMxj5bombYdgNUTlMUctF8A9WzXaSvJjac2/GeDxbtq3tiK+6lwcBFulVSESbv9SXn9o24vSON42H5IwpSFw==" saltValue="ESIkljrCS5hWIA1WlEEmw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262064</v>
      </c>
      <c r="D6" s="19">
        <f t="shared" si="3"/>
        <v>46</v>
      </c>
      <c r="E6" s="19">
        <f t="shared" si="3"/>
        <v>17</v>
      </c>
      <c r="F6" s="19">
        <f t="shared" si="3"/>
        <v>9</v>
      </c>
      <c r="G6" s="19">
        <f t="shared" si="3"/>
        <v>0</v>
      </c>
      <c r="H6" s="19" t="str">
        <f t="shared" si="3"/>
        <v>京都府　亀岡市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22.69</v>
      </c>
      <c r="P6" s="20">
        <f t="shared" si="3"/>
        <v>0.06</v>
      </c>
      <c r="Q6" s="20">
        <f t="shared" si="3"/>
        <v>87.46</v>
      </c>
      <c r="R6" s="20">
        <f t="shared" si="3"/>
        <v>2970</v>
      </c>
      <c r="S6" s="20">
        <f t="shared" si="3"/>
        <v>87090</v>
      </c>
      <c r="T6" s="20">
        <f t="shared" si="3"/>
        <v>224.8</v>
      </c>
      <c r="U6" s="20">
        <f t="shared" si="3"/>
        <v>387.41</v>
      </c>
      <c r="V6" s="20">
        <f t="shared" si="3"/>
        <v>50</v>
      </c>
      <c r="W6" s="20">
        <f t="shared" si="3"/>
        <v>0.05</v>
      </c>
      <c r="X6" s="20">
        <f t="shared" si="3"/>
        <v>1000</v>
      </c>
      <c r="Y6" s="21" t="str">
        <f>IF(Y7="",NA(),Y7)</f>
        <v>-</v>
      </c>
      <c r="Z6" s="21">
        <f t="shared" ref="Z6:AH6" si="4">IF(Z7="",NA(),Z7)</f>
        <v>56.18</v>
      </c>
      <c r="AA6" s="21">
        <f t="shared" si="4"/>
        <v>55.19</v>
      </c>
      <c r="AB6" s="21">
        <f t="shared" si="4"/>
        <v>56.61</v>
      </c>
      <c r="AC6" s="21">
        <f t="shared" si="4"/>
        <v>73.72</v>
      </c>
      <c r="AD6" s="21" t="str">
        <f t="shared" si="4"/>
        <v>-</v>
      </c>
      <c r="AE6" s="21">
        <f t="shared" si="4"/>
        <v>99.2</v>
      </c>
      <c r="AF6" s="21">
        <f t="shared" si="4"/>
        <v>100.42</v>
      </c>
      <c r="AG6" s="21">
        <f t="shared" si="4"/>
        <v>98.03</v>
      </c>
      <c r="AH6" s="21">
        <f t="shared" si="4"/>
        <v>105.46</v>
      </c>
      <c r="AI6" s="20" t="str">
        <f>IF(AI7="","",IF(AI7="-","【-】","【"&amp;SUBSTITUTE(TEXT(AI7,"#,##0.00"),"-","△")&amp;"】"))</f>
        <v>【105.41】</v>
      </c>
      <c r="AJ6" s="21" t="str">
        <f>IF(AJ7="",NA(),AJ7)</f>
        <v>-</v>
      </c>
      <c r="AK6" s="21">
        <f t="shared" ref="AK6:AS6" si="5">IF(AK7="",NA(),AK7)</f>
        <v>646.5</v>
      </c>
      <c r="AL6" s="21">
        <f t="shared" si="5"/>
        <v>1280.48</v>
      </c>
      <c r="AM6" s="21">
        <f t="shared" si="5"/>
        <v>1940.62</v>
      </c>
      <c r="AN6" s="21">
        <f t="shared" si="5"/>
        <v>2345.4699999999998</v>
      </c>
      <c r="AO6" s="21" t="str">
        <f t="shared" si="5"/>
        <v>-</v>
      </c>
      <c r="AP6" s="21">
        <f t="shared" si="5"/>
        <v>1500.46</v>
      </c>
      <c r="AQ6" s="21">
        <f t="shared" si="5"/>
        <v>762.05</v>
      </c>
      <c r="AR6" s="21">
        <f t="shared" si="5"/>
        <v>755.68</v>
      </c>
      <c r="AS6" s="21">
        <f t="shared" si="5"/>
        <v>806.39</v>
      </c>
      <c r="AT6" s="20" t="str">
        <f>IF(AT7="","",IF(AT7="-","【-】","【"&amp;SUBSTITUTE(TEXT(AT7,"#,##0.00"),"-","△")&amp;"】"))</f>
        <v>【787.78】</v>
      </c>
      <c r="AU6" s="21" t="str">
        <f>IF(AU7="",NA(),AU7)</f>
        <v>-</v>
      </c>
      <c r="AV6" s="21">
        <f t="shared" ref="AV6:BD6" si="6">IF(AV7="",NA(),AV7)</f>
        <v>-16.29</v>
      </c>
      <c r="AW6" s="21">
        <f t="shared" si="6"/>
        <v>-24.83</v>
      </c>
      <c r="AX6" s="21">
        <f t="shared" si="6"/>
        <v>-32.799999999999997</v>
      </c>
      <c r="AY6" s="21">
        <f t="shared" si="6"/>
        <v>-40.799999999999997</v>
      </c>
      <c r="AZ6" s="21" t="str">
        <f t="shared" si="6"/>
        <v>-</v>
      </c>
      <c r="BA6" s="21">
        <f t="shared" si="6"/>
        <v>81.260000000000005</v>
      </c>
      <c r="BB6" s="21">
        <f t="shared" si="6"/>
        <v>92.61</v>
      </c>
      <c r="BC6" s="21">
        <f t="shared" si="6"/>
        <v>91.41</v>
      </c>
      <c r="BD6" s="21">
        <f t="shared" si="6"/>
        <v>96.26</v>
      </c>
      <c r="BE6" s="20" t="str">
        <f>IF(BE7="","",IF(BE7="-","【-】","【"&amp;SUBSTITUTE(TEXT(BE7,"#,##0.00"),"-","△")&amp;"】"))</f>
        <v>【96.87】</v>
      </c>
      <c r="BF6" s="21" t="str">
        <f>IF(BF7="",NA(),BF7)</f>
        <v>-</v>
      </c>
      <c r="BG6" s="21">
        <f t="shared" ref="BG6:BO6" si="7">IF(BG7="",NA(),BG7)</f>
        <v>16290.23</v>
      </c>
      <c r="BH6" s="20">
        <f t="shared" si="7"/>
        <v>0</v>
      </c>
      <c r="BI6" s="20">
        <f t="shared" si="7"/>
        <v>0</v>
      </c>
      <c r="BJ6" s="20">
        <f t="shared" si="7"/>
        <v>0</v>
      </c>
      <c r="BK6" s="21" t="str">
        <f t="shared" si="7"/>
        <v>-</v>
      </c>
      <c r="BL6" s="21">
        <f t="shared" si="7"/>
        <v>1748.51</v>
      </c>
      <c r="BM6" s="21">
        <f t="shared" si="7"/>
        <v>1640.16</v>
      </c>
      <c r="BN6" s="21">
        <f t="shared" si="7"/>
        <v>1521.05</v>
      </c>
      <c r="BO6" s="21">
        <f t="shared" si="7"/>
        <v>1490.65</v>
      </c>
      <c r="BP6" s="20" t="str">
        <f>IF(BP7="","",IF(BP7="-","【-】","【"&amp;SUBSTITUTE(TEXT(BP7,"#,##0.00"),"-","△")&amp;"】"))</f>
        <v>【1,496.36】</v>
      </c>
      <c r="BQ6" s="21" t="str">
        <f>IF(BQ7="",NA(),BQ7)</f>
        <v>-</v>
      </c>
      <c r="BR6" s="21">
        <f t="shared" ref="BR6:BZ6" si="8">IF(BR7="",NA(),BR7)</f>
        <v>28.91</v>
      </c>
      <c r="BS6" s="21">
        <f t="shared" si="8"/>
        <v>36.35</v>
      </c>
      <c r="BT6" s="21">
        <f t="shared" si="8"/>
        <v>39.42</v>
      </c>
      <c r="BU6" s="21">
        <f t="shared" si="8"/>
        <v>27.43</v>
      </c>
      <c r="BV6" s="21" t="str">
        <f t="shared" si="8"/>
        <v>-</v>
      </c>
      <c r="BW6" s="21">
        <f t="shared" si="8"/>
        <v>34.99</v>
      </c>
      <c r="BX6" s="21">
        <f t="shared" si="8"/>
        <v>38.270000000000003</v>
      </c>
      <c r="BY6" s="21">
        <f t="shared" si="8"/>
        <v>37.520000000000003</v>
      </c>
      <c r="BZ6" s="21">
        <f t="shared" si="8"/>
        <v>34.96</v>
      </c>
      <c r="CA6" s="20" t="str">
        <f>IF(CA7="","",IF(CA7="-","【-】","【"&amp;SUBSTITUTE(TEXT(CA7,"#,##0.00"),"-","△")&amp;"】"))</f>
        <v>【35.16】</v>
      </c>
      <c r="CB6" s="21" t="str">
        <f>IF(CB7="",NA(),CB7)</f>
        <v>-</v>
      </c>
      <c r="CC6" s="21">
        <f t="shared" ref="CC6:CK6" si="9">IF(CC7="",NA(),CC7)</f>
        <v>563.39</v>
      </c>
      <c r="CD6" s="21">
        <f t="shared" si="9"/>
        <v>442.79</v>
      </c>
      <c r="CE6" s="21">
        <f t="shared" si="9"/>
        <v>413.28</v>
      </c>
      <c r="CF6" s="21">
        <f t="shared" si="9"/>
        <v>597.88</v>
      </c>
      <c r="CG6" s="21" t="str">
        <f t="shared" si="9"/>
        <v>-</v>
      </c>
      <c r="CH6" s="21">
        <f t="shared" si="9"/>
        <v>520.91999999999996</v>
      </c>
      <c r="CI6" s="21">
        <f t="shared" si="9"/>
        <v>486.77</v>
      </c>
      <c r="CJ6" s="21">
        <f t="shared" si="9"/>
        <v>502.1</v>
      </c>
      <c r="CK6" s="21">
        <f t="shared" si="9"/>
        <v>539.07000000000005</v>
      </c>
      <c r="CL6" s="20" t="str">
        <f>IF(CL7="","",IF(CL7="-","【-】","【"&amp;SUBSTITUTE(TEXT(CL7,"#,##0.00"),"-","△")&amp;"】"))</f>
        <v>【534.98】</v>
      </c>
      <c r="CM6" s="21" t="str">
        <f>IF(CM7="",NA(),CM7)</f>
        <v>-</v>
      </c>
      <c r="CN6" s="21">
        <f t="shared" ref="CN6:CV6" si="10">IF(CN7="",NA(),CN7)</f>
        <v>54.17</v>
      </c>
      <c r="CO6" s="21">
        <f t="shared" si="10"/>
        <v>58.33</v>
      </c>
      <c r="CP6" s="21">
        <f t="shared" si="10"/>
        <v>50</v>
      </c>
      <c r="CQ6" s="21">
        <f t="shared" si="10"/>
        <v>45.83</v>
      </c>
      <c r="CR6" s="21" t="str">
        <f t="shared" si="10"/>
        <v>-</v>
      </c>
      <c r="CS6" s="21">
        <f t="shared" si="10"/>
        <v>34.68</v>
      </c>
      <c r="CT6" s="21">
        <f t="shared" si="10"/>
        <v>34.700000000000003</v>
      </c>
      <c r="CU6" s="21">
        <f t="shared" si="10"/>
        <v>46.83</v>
      </c>
      <c r="CV6" s="21">
        <f t="shared" si="10"/>
        <v>33.74</v>
      </c>
      <c r="CW6" s="20" t="str">
        <f>IF(CW7="","",IF(CW7="-","【-】","【"&amp;SUBSTITUTE(TEXT(CW7,"#,##0.00"),"-","△")&amp;"】"))</f>
        <v>【33.84】</v>
      </c>
      <c r="CX6" s="21" t="str">
        <f>IF(CX7="",NA(),CX7)</f>
        <v>-</v>
      </c>
      <c r="CY6" s="21">
        <f t="shared" ref="CY6:DG6" si="11">IF(CY7="",NA(),CY7)</f>
        <v>100</v>
      </c>
      <c r="CZ6" s="21">
        <f t="shared" si="11"/>
        <v>100</v>
      </c>
      <c r="DA6" s="21">
        <f t="shared" si="11"/>
        <v>100</v>
      </c>
      <c r="DB6" s="21">
        <f t="shared" si="11"/>
        <v>100</v>
      </c>
      <c r="DC6" s="21" t="str">
        <f t="shared" si="11"/>
        <v>-</v>
      </c>
      <c r="DD6" s="21">
        <f t="shared" si="11"/>
        <v>90.33</v>
      </c>
      <c r="DE6" s="21">
        <f t="shared" si="11"/>
        <v>90.04</v>
      </c>
      <c r="DF6" s="21">
        <f t="shared" si="11"/>
        <v>90.58</v>
      </c>
      <c r="DG6" s="21">
        <f t="shared" si="11"/>
        <v>90.11</v>
      </c>
      <c r="DH6" s="20" t="str">
        <f>IF(DH7="","",IF(DH7="-","【-】","【"&amp;SUBSTITUTE(TEXT(DH7,"#,##0.00"),"-","△")&amp;"】"))</f>
        <v>【89.98】</v>
      </c>
      <c r="DI6" s="21" t="str">
        <f>IF(DI7="",NA(),DI7)</f>
        <v>-</v>
      </c>
      <c r="DJ6" s="21">
        <f t="shared" ref="DJ6:DR6" si="12">IF(DJ7="",NA(),DJ7)</f>
        <v>4.3899999999999997</v>
      </c>
      <c r="DK6" s="21">
        <f t="shared" si="12"/>
        <v>8.7799999999999994</v>
      </c>
      <c r="DL6" s="21">
        <f t="shared" si="12"/>
        <v>13.17</v>
      </c>
      <c r="DM6" s="21">
        <f t="shared" si="12"/>
        <v>15.83</v>
      </c>
      <c r="DN6" s="21" t="str">
        <f t="shared" si="12"/>
        <v>-</v>
      </c>
      <c r="DO6" s="21">
        <f t="shared" si="12"/>
        <v>31</v>
      </c>
      <c r="DP6" s="21">
        <f t="shared" si="12"/>
        <v>29.28</v>
      </c>
      <c r="DQ6" s="21">
        <f t="shared" si="12"/>
        <v>32.380000000000003</v>
      </c>
      <c r="DR6" s="21">
        <f t="shared" si="12"/>
        <v>35.24</v>
      </c>
      <c r="DS6" s="20" t="str">
        <f>IF(DS7="","",IF(DS7="-","【-】","【"&amp;SUBSTITUTE(TEXT(DS7,"#,##0.00"),"-","△")&amp;"】"))</f>
        <v>【34.79】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262064</v>
      </c>
      <c r="D7" s="23">
        <v>46</v>
      </c>
      <c r="E7" s="23">
        <v>17</v>
      </c>
      <c r="F7" s="23">
        <v>9</v>
      </c>
      <c r="G7" s="23">
        <v>0</v>
      </c>
      <c r="H7" s="23" t="s">
        <v>96</v>
      </c>
      <c r="I7" s="23" t="s">
        <v>97</v>
      </c>
      <c r="J7" s="23" t="s">
        <v>98</v>
      </c>
      <c r="K7" s="23" t="s">
        <v>99</v>
      </c>
      <c r="L7" s="23" t="s">
        <v>100</v>
      </c>
      <c r="M7" s="23" t="s">
        <v>101</v>
      </c>
      <c r="N7" s="24" t="s">
        <v>102</v>
      </c>
      <c r="O7" s="24">
        <v>22.69</v>
      </c>
      <c r="P7" s="24">
        <v>0.06</v>
      </c>
      <c r="Q7" s="24">
        <v>87.46</v>
      </c>
      <c r="R7" s="24">
        <v>2970</v>
      </c>
      <c r="S7" s="24">
        <v>87090</v>
      </c>
      <c r="T7" s="24">
        <v>224.8</v>
      </c>
      <c r="U7" s="24">
        <v>387.41</v>
      </c>
      <c r="V7" s="24">
        <v>50</v>
      </c>
      <c r="W7" s="24">
        <v>0.05</v>
      </c>
      <c r="X7" s="24">
        <v>1000</v>
      </c>
      <c r="Y7" s="24" t="s">
        <v>102</v>
      </c>
      <c r="Z7" s="24">
        <v>56.18</v>
      </c>
      <c r="AA7" s="24">
        <v>55.19</v>
      </c>
      <c r="AB7" s="24">
        <v>56.61</v>
      </c>
      <c r="AC7" s="24">
        <v>73.72</v>
      </c>
      <c r="AD7" s="24" t="s">
        <v>102</v>
      </c>
      <c r="AE7" s="24">
        <v>99.2</v>
      </c>
      <c r="AF7" s="24">
        <v>100.42</v>
      </c>
      <c r="AG7" s="24">
        <v>98.03</v>
      </c>
      <c r="AH7" s="24">
        <v>105.46</v>
      </c>
      <c r="AI7" s="24">
        <v>105.41</v>
      </c>
      <c r="AJ7" s="24" t="s">
        <v>102</v>
      </c>
      <c r="AK7" s="24">
        <v>646.5</v>
      </c>
      <c r="AL7" s="24">
        <v>1280.48</v>
      </c>
      <c r="AM7" s="24">
        <v>1940.62</v>
      </c>
      <c r="AN7" s="24">
        <v>2345.4699999999998</v>
      </c>
      <c r="AO7" s="24" t="s">
        <v>102</v>
      </c>
      <c r="AP7" s="24">
        <v>1500.46</v>
      </c>
      <c r="AQ7" s="24">
        <v>762.05</v>
      </c>
      <c r="AR7" s="24">
        <v>755.68</v>
      </c>
      <c r="AS7" s="24">
        <v>806.39</v>
      </c>
      <c r="AT7" s="24">
        <v>787.78</v>
      </c>
      <c r="AU7" s="24" t="s">
        <v>102</v>
      </c>
      <c r="AV7" s="24">
        <v>-16.29</v>
      </c>
      <c r="AW7" s="24">
        <v>-24.83</v>
      </c>
      <c r="AX7" s="24">
        <v>-32.799999999999997</v>
      </c>
      <c r="AY7" s="24">
        <v>-40.799999999999997</v>
      </c>
      <c r="AZ7" s="24" t="s">
        <v>102</v>
      </c>
      <c r="BA7" s="24">
        <v>81.260000000000005</v>
      </c>
      <c r="BB7" s="24">
        <v>92.61</v>
      </c>
      <c r="BC7" s="24">
        <v>91.41</v>
      </c>
      <c r="BD7" s="24">
        <v>96.26</v>
      </c>
      <c r="BE7" s="24">
        <v>96.87</v>
      </c>
      <c r="BF7" s="24" t="s">
        <v>102</v>
      </c>
      <c r="BG7" s="24">
        <v>16290.23</v>
      </c>
      <c r="BH7" s="24">
        <v>0</v>
      </c>
      <c r="BI7" s="24">
        <v>0</v>
      </c>
      <c r="BJ7" s="24">
        <v>0</v>
      </c>
      <c r="BK7" s="24" t="s">
        <v>102</v>
      </c>
      <c r="BL7" s="24">
        <v>1748.51</v>
      </c>
      <c r="BM7" s="24">
        <v>1640.16</v>
      </c>
      <c r="BN7" s="24">
        <v>1521.05</v>
      </c>
      <c r="BO7" s="24">
        <v>1490.65</v>
      </c>
      <c r="BP7" s="24">
        <v>1496.36</v>
      </c>
      <c r="BQ7" s="24" t="s">
        <v>102</v>
      </c>
      <c r="BR7" s="24">
        <v>28.91</v>
      </c>
      <c r="BS7" s="24">
        <v>36.35</v>
      </c>
      <c r="BT7" s="24">
        <v>39.42</v>
      </c>
      <c r="BU7" s="24">
        <v>27.43</v>
      </c>
      <c r="BV7" s="24" t="s">
        <v>102</v>
      </c>
      <c r="BW7" s="24">
        <v>34.99</v>
      </c>
      <c r="BX7" s="24">
        <v>38.270000000000003</v>
      </c>
      <c r="BY7" s="24">
        <v>37.520000000000003</v>
      </c>
      <c r="BZ7" s="24">
        <v>34.96</v>
      </c>
      <c r="CA7" s="24">
        <v>35.159999999999997</v>
      </c>
      <c r="CB7" s="24" t="s">
        <v>102</v>
      </c>
      <c r="CC7" s="24">
        <v>563.39</v>
      </c>
      <c r="CD7" s="24">
        <v>442.79</v>
      </c>
      <c r="CE7" s="24">
        <v>413.28</v>
      </c>
      <c r="CF7" s="24">
        <v>597.88</v>
      </c>
      <c r="CG7" s="24" t="s">
        <v>102</v>
      </c>
      <c r="CH7" s="24">
        <v>520.91999999999996</v>
      </c>
      <c r="CI7" s="24">
        <v>486.77</v>
      </c>
      <c r="CJ7" s="24">
        <v>502.1</v>
      </c>
      <c r="CK7" s="24">
        <v>539.07000000000005</v>
      </c>
      <c r="CL7" s="24">
        <v>534.98</v>
      </c>
      <c r="CM7" s="24" t="s">
        <v>102</v>
      </c>
      <c r="CN7" s="24">
        <v>54.17</v>
      </c>
      <c r="CO7" s="24">
        <v>58.33</v>
      </c>
      <c r="CP7" s="24">
        <v>50</v>
      </c>
      <c r="CQ7" s="24">
        <v>45.83</v>
      </c>
      <c r="CR7" s="24" t="s">
        <v>102</v>
      </c>
      <c r="CS7" s="24">
        <v>34.68</v>
      </c>
      <c r="CT7" s="24">
        <v>34.700000000000003</v>
      </c>
      <c r="CU7" s="24">
        <v>46.83</v>
      </c>
      <c r="CV7" s="24">
        <v>33.74</v>
      </c>
      <c r="CW7" s="24">
        <v>33.840000000000003</v>
      </c>
      <c r="CX7" s="24" t="s">
        <v>102</v>
      </c>
      <c r="CY7" s="24">
        <v>100</v>
      </c>
      <c r="CZ7" s="24">
        <v>100</v>
      </c>
      <c r="DA7" s="24">
        <v>100</v>
      </c>
      <c r="DB7" s="24">
        <v>100</v>
      </c>
      <c r="DC7" s="24" t="s">
        <v>102</v>
      </c>
      <c r="DD7" s="24">
        <v>90.33</v>
      </c>
      <c r="DE7" s="24">
        <v>90.04</v>
      </c>
      <c r="DF7" s="24">
        <v>90.58</v>
      </c>
      <c r="DG7" s="24">
        <v>90.11</v>
      </c>
      <c r="DH7" s="24">
        <v>89.98</v>
      </c>
      <c r="DI7" s="24" t="s">
        <v>102</v>
      </c>
      <c r="DJ7" s="24">
        <v>4.3899999999999997</v>
      </c>
      <c r="DK7" s="24">
        <v>8.7799999999999994</v>
      </c>
      <c r="DL7" s="24">
        <v>13.17</v>
      </c>
      <c r="DM7" s="24">
        <v>15.83</v>
      </c>
      <c r="DN7" s="24" t="s">
        <v>102</v>
      </c>
      <c r="DO7" s="24">
        <v>31</v>
      </c>
      <c r="DP7" s="24">
        <v>29.28</v>
      </c>
      <c r="DQ7" s="24">
        <v>32.380000000000003</v>
      </c>
      <c r="DR7" s="24">
        <v>35.24</v>
      </c>
      <c r="DS7" s="24">
        <v>34.79</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