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D 下水道経営係（旧経営係）\42公営企業に係る「経営比較分析表」\令和５年度　　公営企業に係る経営比較分析表（令和４年度決算）の分析等について（依頼）\02水道担当作成\"/>
    </mc:Choice>
  </mc:AlternateContent>
  <xr:revisionPtr revIDLastSave="0" documentId="13_ncr:1_{CA512A9E-9E94-484E-8747-ABB473914FE3}" xr6:coauthVersionLast="36" xr6:coauthVersionMax="36" xr10:uidLastSave="{00000000-0000-0000-0000-000000000000}"/>
  <workbookProtection workbookAlgorithmName="SHA-512" workbookHashValue="aaab+yFQNtIQaDUyjKmylllB7BkDMf3TVt1VELR7LR9F2qiPOA8B2QMnUdj5DTvyjKIqxfZ79zcfmanoSrCoCg==" workbookSaltValue="4hSA8M9uEHi7R33u31Cy3g==" workbookSpinCount="100000" lockStructure="1"/>
  <bookViews>
    <workbookView xWindow="0" yWindow="0" windowWidth="15360" windowHeight="76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U6" i="5"/>
  <c r="T6" i="5"/>
  <c r="BB8" i="4" s="1"/>
  <c r="S6" i="5"/>
  <c r="AT8" i="4" s="1"/>
  <c r="R6" i="5"/>
  <c r="AL8" i="4" s="1"/>
  <c r="Q6" i="5"/>
  <c r="W10" i="4" s="1"/>
  <c r="P6" i="5"/>
  <c r="P10" i="4" s="1"/>
  <c r="O6" i="5"/>
  <c r="I10" i="4" s="1"/>
  <c r="N6" i="5"/>
  <c r="B10" i="4" s="1"/>
  <c r="M6" i="5"/>
  <c r="AD8" i="4" s="1"/>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BB10" i="4"/>
  <c r="AT10" i="4"/>
  <c r="AL10"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<sst xmlns="http://schemas.openxmlformats.org/spreadsheetml/2006/main" count="228" uniqueCount="113">
  <si>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</si>
  <si>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</si>
  <si>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</si>
  <si>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</si>
  <si>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</si>
  <si>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</si>
  <si>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</si>
  <si>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</si>
  <si>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</si>
  <si>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</si>
  <si>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</si>
  <si>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</si>
  <si>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</si>
  <si>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</si>
  <si>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</si>
  <si>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</si>
  <si>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</si>
  <si>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</si>
  <si>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</si>
  <si>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</si>
  <si>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</si>
  <si>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</si>
  <si>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</si>
  <si>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</si>
  <si>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</si>
  <si>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</si>
  <si>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</si>
  <si>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</si>
  <si>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</si>
  <si>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</si>
  <si>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</si>
  <si>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</si>
  <si>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</si>
  <si>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</si>
  <si>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</si>
  <si>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</si>
  <si>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</si>
  <si>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</si>
  <si>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</si>
  <si>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</si>
  <si>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</si>
  <si>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</si>
  <si>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</si>
  <si>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</si>
  <si>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</si>
  <si>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</si>
  <si>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</si>
  <si>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</si>
  <si>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</si>
  <si>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</si>
  <si>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</si>
  <si>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</si>
  <si>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</si>
  <si>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</si>
  <si>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</si>
  <si>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</si>
  <si>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</si>
  <si>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</si>
  <si>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</si>
  <si>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</si>
  <si>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</si>
  <si>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</si>
  <si>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</si>
  <si>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</si>
  <si>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</si>
  <si>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</si>
  <si>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</si>
  <si>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</si>
  <si>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</si>
  <si>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</si>
  <si>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</si>
  <si>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</si>
  <si>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</si>
  <si>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</si>
  <si>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</si>
  <si>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</si>
  <si>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</si>
  <si>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</si>
  <si>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</si>
  <si>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</si>
  <si>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</si>
  <si>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</si>
  <si>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</si>
  <si>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</si>
  <si>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</si>
  <si>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</si>
  <si>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</si>
  <si>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</si>
  <si>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</si>
  <si>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</si>
  <si>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</si>
  <si>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</si>
  <si>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亀岡市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</si>
  <si>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</si>
  <si>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</si>
  <si>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</si>
  <si>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</si>
  <si>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</si>
  <si>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</si>
  <si>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</si>
  <si>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</si>
  <si>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</si>
  <si>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</si>
  <si>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</si>
  <si>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</si>
  <si>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</si>
  <si>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</si>
  <si>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</si>
  <si>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</si>
  <si>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</si>
  <si>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
　毎年度100％を上回っていますが、今後の更新投資等に充てる財源を確保するための取組を検討する必要があります。
②累積欠損金比率
　累積欠損金は発生していません。
③流動比率
　毎年度100％を上回っており、当面は短期的な債務に対する支払資金が確保され、支払能力に問題はないと考えます。
④企業債残高対給水収益比率
　施設整備の財源として多額の企業債を発行してきたことから、高い水準ではありますが、毎年度、企業債借入額を企業債償還額未満に抑制し、経年的に企業債残高が減少していることから、比率は今後下降傾向になると考えます。
⑤料金回収率
　100%を上回っているものの、前年度に比べ、給水原価の増加に伴い、僅かに低下しています。今後も施設の適正管理に努め、維持管理費の縮減を図ります。
⑥給水原価
　前年度に比べ、有収水量は増加したものの、経常費用の増加が上回り給水原価は増加に転じています。
⑦施設利用率
　一日平均配水量の減少に伴い、僅かに低下しています。今後の施設更新にあたり施設規模の適正化を検討する必要があると考えています。
⑧有収率
　前年度に比べ、配水量は減少しているものの、漏水対策等による有収水量の増加に伴い、有収率は増加しています。</t>
    <rPh sb="26" eb="28">
      <t>コンゴ</t>
    </rPh>
    <rPh sb="29" eb="31">
      <t>コウシン</t>
    </rPh>
    <rPh sb="31" eb="33">
      <t>トウシ</t>
    </rPh>
    <rPh sb="33" eb="34">
      <t>トウ</t>
    </rPh>
    <rPh sb="35" eb="36">
      <t>ア</t>
    </rPh>
    <rPh sb="38" eb="40">
      <t>ザイゲン</t>
    </rPh>
    <rPh sb="41" eb="43">
      <t>カクホ</t>
    </rPh>
    <rPh sb="48" eb="49">
      <t>ト</t>
    </rPh>
    <rPh sb="49" eb="50">
      <t>クミ</t>
    </rPh>
    <rPh sb="51" eb="53">
      <t>ケントウ</t>
    </rPh>
    <rPh sb="55" eb="57">
      <t>ヒツヨウ</t>
    </rPh>
    <rPh sb="224" eb="226">
      <t>ミマン</t>
    </rPh>
    <rPh sb="227" eb="229">
      <t>ヨクセイ</t>
    </rPh>
    <rPh sb="255" eb="257">
      <t>コンゴ</t>
    </rPh>
    <rPh sb="284" eb="286">
      <t>ウワマワ</t>
    </rPh>
    <rPh sb="294" eb="297">
      <t>ゼンネンド</t>
    </rPh>
    <rPh sb="298" eb="299">
      <t>クラ</t>
    </rPh>
    <rPh sb="306" eb="308">
      <t>ゾウカ</t>
    </rPh>
    <rPh sb="312" eb="313">
      <t>ワズ</t>
    </rPh>
    <rPh sb="315" eb="317">
      <t>テイカ</t>
    </rPh>
    <rPh sb="371" eb="373">
      <t>ゾウカ</t>
    </rPh>
    <rPh sb="384" eb="386">
      <t>ゾウカ</t>
    </rPh>
    <rPh sb="387" eb="389">
      <t>ウワマワ</t>
    </rPh>
    <rPh sb="395" eb="397">
      <t>ゾウカ</t>
    </rPh>
    <rPh sb="398" eb="399">
      <t>テン</t>
    </rPh>
    <rPh sb="414" eb="416">
      <t>イチニチ</t>
    </rPh>
    <rPh sb="416" eb="418">
      <t>ヘイキン</t>
    </rPh>
    <rPh sb="418" eb="420">
      <t>ハイスイ</t>
    </rPh>
    <rPh sb="420" eb="421">
      <t>リョウ</t>
    </rPh>
    <rPh sb="422" eb="424">
      <t>ゲンショウ</t>
    </rPh>
    <rPh sb="431" eb="433">
      <t>テイカ</t>
    </rPh>
    <rPh sb="517" eb="519">
      <t>ゾウカ</t>
    </rPh>
    <rPh sb="520" eb="521">
      <t>トモナ</t>
    </rPh>
    <rPh sb="527" eb="529">
      <t>ゾウカ</t>
    </rPh>
    <phoneticPr fontId="4"/>
  </si>
  <si>
    <t>①有形固定資産減価償却率
　類似団体の水準を下回っているものの、上昇傾向であり、施設の老朽化が進んでいる状況です。
②管路経年化率　
　年々経年化は進んでいる状況で、高度経済成長期の人口増加に伴って整備した管路が法定耐用年数を超え、上昇傾向にあり、更新需要の増加が見込まれます。
③管路更新率
　管路の現状を分析し、基幹管路等重要度の高いものから、計画的に老朽管更新を進めています。なお、事業費の平準化を図っているため、管路延長から算出する指標は大きく変動することがあります。令和４年度については、管路工事の一部を翌年度へ繰り越したため、減少しています。</t>
    <rPh sb="194" eb="197">
      <t>ジギョウヒ</t>
    </rPh>
    <rPh sb="198" eb="201">
      <t>ヘイジュンカ</t>
    </rPh>
    <rPh sb="202" eb="203">
      <t>ハカ</t>
    </rPh>
    <rPh sb="254" eb="256">
      <t>イチブ</t>
    </rPh>
    <phoneticPr fontId="4"/>
  </si>
  <si>
    <t>　各指標からは、現在のところ経営の健全性・効率性は一定保たれていると考えられます。
　しかし、人口減等により給水収益の増加が見込めない中、保有する施設の老朽化による更新需要の増大が見込まれますので、更新投資に関して施設規模の適正化を十分検討し、事業費を平準化しつつ過剰投資を行わないよう努めます。投資財源については、将来世代の負担が膨らまないよう、内部留保資金とのバランスに留意しつつ、企業債借入額を企業債償還額の範囲内として抑制しています。
　引き続き、令和２年度に策定した「亀岡市上下水道ビジョン」に沿って、持続可能な経営基盤の強化に取り組んでいくこととします。</t>
    <rPh sb="122" eb="125">
      <t>ジギョウヒ</t>
    </rPh>
    <rPh sb="126" eb="129">
      <t>ヘイジュンカ</t>
    </rPh>
    <rPh sb="158" eb="160">
      <t>ショウライ</t>
    </rPh>
    <rPh sb="223" eb="224">
      <t>ヒ</t>
    </rPh>
    <rPh sb="225" eb="226">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</si>
</sst>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6" fillId="0" borderId="9"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16" fillId="0" borderId="0" xfId="0" applyFont="1" applyFill="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6" fillId="0" borderId="11"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12" xfId="0"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0.09</c:v>
                </c:pt>
                <c:pt idx="1">
                  <c:v>0.54</c:v>
                </c:pt>
                <c:pt idx="2">
                  <c:v>0.12</c:v>
                </c:pt>
                <c:pt idx="3">
                  <c:v>0.45</c:v>
                </c:pt>
                <c:pt idx="4">
                  <c:v>0.28999999999999998</c:v>
                </c:pt>
              </c:numCache>
            </c:numRef>
          </c:val>
          <c:extLst>
            <c:ext xmlns:c16="http://schemas.microsoft.com/office/drawing/2014/chart" uri="{C3380CC4-5D6E-409C-BE32-E72D297353CC}">
              <c16:uniqueId val="{00000000-CF97-4351-AA93-6A835D9AD66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0.63</c:v>
                </c:pt>
                <c:pt idx="1">
                  <c:v>0.63</c:v>
                </c:pt>
                <c:pt idx="2">
                  <c:v>0.6</c:v>
                </c:pt>
                <c:pt idx="3">
                  <c:v>0.56000000000000005</c:v>
                </c:pt>
                <c:pt idx="4">
                  <c:v>0.6</c:v>
                </c:pt>
              </c:numCache>
            </c:numRef>
          </c:val>
          <c:smooth val="0"/>
          <c:extLst>
            <c:ext xmlns:c16="http://schemas.microsoft.com/office/drawing/2014/chart" uri="{C3380CC4-5D6E-409C-BE32-E72D297353CC}">
              <c16:uniqueId val="{00000001-CF97-4351-AA93-6A835D9AD66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104.18</c:v>
                </c:pt>
                <c:pt idx="1">
                  <c:v>108.89</c:v>
                </c:pt>
                <c:pt idx="2">
                  <c:v>111.87</c:v>
                </c:pt>
                <c:pt idx="3">
                  <c:v>113.68</c:v>
                </c:pt>
                <c:pt idx="4">
                  <c:v>114.41</c:v>
                </c:pt>
              </c:numCache>
            </c:numRef>
          </c:val>
          <c:extLst>
            <c:ext xmlns:c16="http://schemas.microsoft.com/office/drawing/2014/chart" uri="{C3380CC4-5D6E-409C-BE32-E72D297353CC}">
              <c16:uniqueId val="{00000000-DE35-41F8-9E7E-58AB6556A5E7}"/>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111.44</c:v>
                </c:pt>
                <c:pt idx="1">
                  <c:v>111.17</c:v>
                </c:pt>
                <c:pt idx="2">
                  <c:v>110.91</c:v>
                </c:pt>
                <c:pt idx="3">
                  <c:v>111.49</c:v>
                </c:pt>
                <c:pt idx="4">
                  <c:v>109.09</c:v>
                </c:pt>
              </c:numCache>
            </c:numRef>
          </c:val>
          <c:smooth val="0"/>
          <c:extLst>
            <c:ext xmlns:c16="http://schemas.microsoft.com/office/drawing/2014/chart" uri="{C3380CC4-5D6E-409C-BE32-E72D297353CC}">
              <c16:uniqueId val="{00000001-DE35-41F8-9E7E-58AB6556A5E7}"/>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42.11</c:v>
                </c:pt>
                <c:pt idx="1">
                  <c:v>43.5</c:v>
                </c:pt>
                <c:pt idx="2">
                  <c:v>45.02</c:v>
                </c:pt>
                <c:pt idx="3">
                  <c:v>45.89</c:v>
                </c:pt>
                <c:pt idx="4">
                  <c:v>47.41</c:v>
                </c:pt>
              </c:numCache>
            </c:numRef>
          </c:val>
          <c:extLst>
            <c:ext xmlns:c16="http://schemas.microsoft.com/office/drawing/2014/chart" uri="{C3380CC4-5D6E-409C-BE32-E72D297353CC}">
              <c16:uniqueId val="{00000000-7CEC-439F-8237-D36B0E04B18A}"/>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47.62</c:v>
                </c:pt>
                <c:pt idx="1">
                  <c:v>48.55</c:v>
                </c:pt>
                <c:pt idx="2">
                  <c:v>49.2</c:v>
                </c:pt>
                <c:pt idx="3">
                  <c:v>50.01</c:v>
                </c:pt>
                <c:pt idx="4">
                  <c:v>50.99</c:v>
                </c:pt>
              </c:numCache>
            </c:numRef>
          </c:val>
          <c:smooth val="0"/>
          <c:extLst>
            <c:ext xmlns:c16="http://schemas.microsoft.com/office/drawing/2014/chart" uri="{C3380CC4-5D6E-409C-BE32-E72D297353CC}">
              <c16:uniqueId val="{00000001-7CEC-439F-8237-D36B0E04B18A}"/>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12.58</c:v>
                </c:pt>
                <c:pt idx="1">
                  <c:v>13.42</c:v>
                </c:pt>
                <c:pt idx="2">
                  <c:v>14.26</c:v>
                </c:pt>
                <c:pt idx="3">
                  <c:v>15.94</c:v>
                </c:pt>
                <c:pt idx="4">
                  <c:v>20.399999999999999</c:v>
                </c:pt>
              </c:numCache>
            </c:numRef>
          </c:val>
          <c:extLst>
            <c:ext xmlns:c16="http://schemas.microsoft.com/office/drawing/2014/chart" uri="{C3380CC4-5D6E-409C-BE32-E72D297353CC}">
              <c16:uniqueId val="{00000000-8777-4BC9-AD40-7BDD7FA020D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16.27</c:v>
                </c:pt>
                <c:pt idx="1">
                  <c:v>17.11</c:v>
                </c:pt>
                <c:pt idx="2">
                  <c:v>18.329999999999998</c:v>
                </c:pt>
                <c:pt idx="3">
                  <c:v>20.27</c:v>
                </c:pt>
                <c:pt idx="4">
                  <c:v>21.69</c:v>
                </c:pt>
              </c:numCache>
            </c:numRef>
          </c:val>
          <c:smooth val="0"/>
          <c:extLst>
            <c:ext xmlns:c16="http://schemas.microsoft.com/office/drawing/2014/chart" uri="{C3380CC4-5D6E-409C-BE32-E72D297353CC}">
              <c16:uniqueId val="{00000001-8777-4BC9-AD40-7BDD7FA020D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C3B-48E7-BEF1-C79E0640A847}"/>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1.03</c:v>
                </c:pt>
                <c:pt idx="1">
                  <c:v>0.78</c:v>
                </c:pt>
                <c:pt idx="2">
                  <c:v>0.92</c:v>
                </c:pt>
                <c:pt idx="3">
                  <c:v>0.87</c:v>
                </c:pt>
                <c:pt idx="4">
                  <c:v>0.93</c:v>
                </c:pt>
              </c:numCache>
            </c:numRef>
          </c:val>
          <c:smooth val="0"/>
          <c:extLst>
            <c:ext xmlns:c16="http://schemas.microsoft.com/office/drawing/2014/chart" uri="{C3380CC4-5D6E-409C-BE32-E72D297353CC}">
              <c16:uniqueId val="{00000001-0C3B-48E7-BEF1-C79E0640A847}"/>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411.48</c:v>
                </c:pt>
                <c:pt idx="1">
                  <c:v>465.79</c:v>
                </c:pt>
                <c:pt idx="2">
                  <c:v>385.37</c:v>
                </c:pt>
                <c:pt idx="3">
                  <c:v>367.27</c:v>
                </c:pt>
                <c:pt idx="4">
                  <c:v>327.16000000000003</c:v>
                </c:pt>
              </c:numCache>
            </c:numRef>
          </c:val>
          <c:extLst>
            <c:ext xmlns:c16="http://schemas.microsoft.com/office/drawing/2014/chart" uri="{C3380CC4-5D6E-409C-BE32-E72D297353CC}">
              <c16:uniqueId val="{00000000-D983-49C7-A4FE-2E5E9211A65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349.83</c:v>
                </c:pt>
                <c:pt idx="1">
                  <c:v>360.86</c:v>
                </c:pt>
                <c:pt idx="2">
                  <c:v>350.79</c:v>
                </c:pt>
                <c:pt idx="3">
                  <c:v>354.57</c:v>
                </c:pt>
                <c:pt idx="4">
                  <c:v>357.74</c:v>
                </c:pt>
              </c:numCache>
            </c:numRef>
          </c:val>
          <c:smooth val="0"/>
          <c:extLst>
            <c:ext xmlns:c16="http://schemas.microsoft.com/office/drawing/2014/chart" uri="{C3380CC4-5D6E-409C-BE32-E72D297353CC}">
              <c16:uniqueId val="{00000001-D983-49C7-A4FE-2E5E9211A65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639.66999999999996</c:v>
                </c:pt>
                <c:pt idx="1">
                  <c:v>614.72</c:v>
                </c:pt>
                <c:pt idx="2">
                  <c:v>582.1</c:v>
                </c:pt>
                <c:pt idx="3">
                  <c:v>584.44000000000005</c:v>
                </c:pt>
                <c:pt idx="4">
                  <c:v>563.46</c:v>
                </c:pt>
              </c:numCache>
            </c:numRef>
          </c:val>
          <c:extLst>
            <c:ext xmlns:c16="http://schemas.microsoft.com/office/drawing/2014/chart" uri="{C3380CC4-5D6E-409C-BE32-E72D297353CC}">
              <c16:uniqueId val="{00000000-9805-4753-AADA-08AFEDC81E0F}"/>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314.87</c:v>
                </c:pt>
                <c:pt idx="1">
                  <c:v>309.27999999999997</c:v>
                </c:pt>
                <c:pt idx="2">
                  <c:v>322.92</c:v>
                </c:pt>
                <c:pt idx="3">
                  <c:v>303.45999999999998</c:v>
                </c:pt>
                <c:pt idx="4">
                  <c:v>307.27999999999997</c:v>
                </c:pt>
              </c:numCache>
            </c:numRef>
          </c:val>
          <c:smooth val="0"/>
          <c:extLst>
            <c:ext xmlns:c16="http://schemas.microsoft.com/office/drawing/2014/chart" uri="{C3380CC4-5D6E-409C-BE32-E72D297353CC}">
              <c16:uniqueId val="{00000001-9805-4753-AADA-08AFEDC81E0F}"/>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90.28</c:v>
                </c:pt>
                <c:pt idx="1">
                  <c:v>97.38</c:v>
                </c:pt>
                <c:pt idx="2">
                  <c:v>99.93</c:v>
                </c:pt>
                <c:pt idx="3">
                  <c:v>100.89</c:v>
                </c:pt>
                <c:pt idx="4">
                  <c:v>100.1</c:v>
                </c:pt>
              </c:numCache>
            </c:numRef>
          </c:val>
          <c:extLst>
            <c:ext xmlns:c16="http://schemas.microsoft.com/office/drawing/2014/chart" uri="{C3380CC4-5D6E-409C-BE32-E72D297353CC}">
              <c16:uniqueId val="{00000000-F6C9-4626-B42A-6A18B0D3BE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103.54</c:v>
                </c:pt>
                <c:pt idx="1">
                  <c:v>103.32</c:v>
                </c:pt>
                <c:pt idx="2">
                  <c:v>100.85</c:v>
                </c:pt>
                <c:pt idx="3">
                  <c:v>103.79</c:v>
                </c:pt>
                <c:pt idx="4">
                  <c:v>98.3</c:v>
                </c:pt>
              </c:numCache>
            </c:numRef>
          </c:val>
          <c:smooth val="0"/>
          <c:extLst>
            <c:ext xmlns:c16="http://schemas.microsoft.com/office/drawing/2014/chart" uri="{C3380CC4-5D6E-409C-BE32-E72D297353CC}">
              <c16:uniqueId val="{00000001-F6C9-4626-B42A-6A18B0D3BE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137.49</c:v>
                </c:pt>
                <c:pt idx="1">
                  <c:v>127.73</c:v>
                </c:pt>
                <c:pt idx="2">
                  <c:v>123.96</c:v>
                </c:pt>
                <c:pt idx="3">
                  <c:v>122.72</c:v>
                </c:pt>
                <c:pt idx="4">
                  <c:v>124.22</c:v>
                </c:pt>
              </c:numCache>
            </c:numRef>
          </c:val>
          <c:extLst>
            <c:ext xmlns:c16="http://schemas.microsoft.com/office/drawing/2014/chart" uri="{C3380CC4-5D6E-409C-BE32-E72D297353CC}">
              <c16:uniqueId val="{00000000-7F1F-4635-92AE-5A0D4885B9F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167.46</c:v>
                </c:pt>
                <c:pt idx="1">
                  <c:v>168.56</c:v>
                </c:pt>
                <c:pt idx="2">
                  <c:v>167.1</c:v>
                </c:pt>
                <c:pt idx="3">
                  <c:v>167.86</c:v>
                </c:pt>
                <c:pt idx="4">
                  <c:v>173.68</c:v>
                </c:pt>
              </c:numCache>
            </c:numRef>
          </c:val>
          <c:smooth val="0"/>
          <c:extLst>
            <c:ext xmlns:c16="http://schemas.microsoft.com/office/drawing/2014/chart" uri="{C3380CC4-5D6E-409C-BE32-E72D297353CC}">
              <c16:uniqueId val="{00000001-7F1F-4635-92AE-5A0D4885B9F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52.34</c:v>
                </c:pt>
                <c:pt idx="1">
                  <c:v>51.61</c:v>
                </c:pt>
                <c:pt idx="2">
                  <c:v>52.64</c:v>
                </c:pt>
                <c:pt idx="3">
                  <c:v>50.64</c:v>
                </c:pt>
                <c:pt idx="4">
                  <c:v>50.36</c:v>
                </c:pt>
              </c:numCache>
            </c:numRef>
          </c:val>
          <c:extLst>
            <c:ext xmlns:c16="http://schemas.microsoft.com/office/drawing/2014/chart" uri="{C3380CC4-5D6E-409C-BE32-E72D297353CC}">
              <c16:uniqueId val="{00000000-2E25-471B-88EE-FEB57563B081}"/>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59.46</c:v>
                </c:pt>
                <c:pt idx="1">
                  <c:v>59.51</c:v>
                </c:pt>
                <c:pt idx="2">
                  <c:v>59.91</c:v>
                </c:pt>
                <c:pt idx="3">
                  <c:v>59.4</c:v>
                </c:pt>
                <c:pt idx="4">
                  <c:v>59.24</c:v>
                </c:pt>
              </c:numCache>
            </c:numRef>
          </c:val>
          <c:smooth val="0"/>
          <c:extLst>
            <c:ext xmlns:c16="http://schemas.microsoft.com/office/drawing/2014/chart" uri="{C3380CC4-5D6E-409C-BE32-E72D297353CC}">
              <c16:uniqueId val="{00000001-2E25-471B-88EE-FEB57563B081}"/>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88.73</c:v>
                </c:pt>
                <c:pt idx="1">
                  <c:v>89.2</c:v>
                </c:pt>
                <c:pt idx="2">
                  <c:v>88.98</c:v>
                </c:pt>
                <c:pt idx="3">
                  <c:v>91.07</c:v>
                </c:pt>
                <c:pt idx="4">
                  <c:v>91.61</c:v>
                </c:pt>
              </c:numCache>
            </c:numRef>
          </c:val>
          <c:extLst>
            <c:ext xmlns:c16="http://schemas.microsoft.com/office/drawing/2014/chart" uri="{C3380CC4-5D6E-409C-BE32-E72D297353CC}">
              <c16:uniqueId val="{00000000-BB81-4C05-9994-B7EF3FC21A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87.41</c:v>
                </c:pt>
                <c:pt idx="1">
                  <c:v>87.08</c:v>
                </c:pt>
                <c:pt idx="2">
                  <c:v>87.26</c:v>
                </c:pt>
                <c:pt idx="3">
                  <c:v>87.57</c:v>
                </c:pt>
                <c:pt idx="4">
                  <c:v>87.26</c:v>
                </c:pt>
              </c:numCache>
            </c:numRef>
          </c:val>
          <c:smooth val="0"/>
          <c:extLst>
            <c:ext xmlns:c16="http://schemas.microsoft.com/office/drawing/2014/chart" uri="{C3380CC4-5D6E-409C-BE32-E72D297353CC}">
              <c16:uniqueId val="{00000001-BB81-4C05-9994-B7EF3FC21A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Y10"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15">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15">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0" t="str">
        <f>データ!H6</f>
        <v>京都府　亀岡市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70"/>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82" t="s">
        <v>9</v>
      </c>
      <c r="BM7" s="83"/>
      <c r="BN7" s="83"/>
      <c r="BO7" s="83"/>
      <c r="BP7" s="83"/>
      <c r="BQ7" s="83"/>
      <c r="BR7" s="83"/>
      <c r="BS7" s="83"/>
      <c r="BT7" s="83"/>
      <c r="BU7" s="83"/>
      <c r="BV7" s="83"/>
      <c r="BW7" s="83"/>
      <c r="BX7" s="83"/>
      <c r="BY7" s="84"/>
    </row>
    <row r="8" spans="1:78" ht="18.75" customHeight="1" x14ac:dyDescent="0.15">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87090</v>
      </c>
      <c r="AM8" s="69"/>
      <c r="AN8" s="69"/>
      <c r="AO8" s="69"/>
      <c r="AP8" s="69"/>
      <c r="AQ8" s="69"/>
      <c r="AR8" s="69"/>
      <c r="AS8" s="69"/>
      <c r="AT8" s="37">
        <f>データ!$S$6</f>
        <v>224.8</v>
      </c>
      <c r="AU8" s="38"/>
      <c r="AV8" s="38"/>
      <c r="AW8" s="38"/>
      <c r="AX8" s="38"/>
      <c r="AY8" s="38"/>
      <c r="AZ8" s="38"/>
      <c r="BA8" s="38"/>
      <c r="BB8" s="58">
        <f>データ!$T$6</f>
        <v>387.41</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15">
      <c r="A9" s="2"/>
      <c r="B9" s="48" t="s">
        <v>12</v>
      </c>
      <c r="C9" s="49"/>
      <c r="D9" s="49"/>
      <c r="E9" s="49"/>
      <c r="F9" s="49"/>
      <c r="G9" s="49"/>
      <c r="H9" s="49"/>
      <c r="I9" s="48" t="s">
        <v>13</v>
      </c>
      <c r="J9" s="49"/>
      <c r="K9" s="49"/>
      <c r="L9" s="49"/>
      <c r="M9" s="49"/>
      <c r="N9" s="49"/>
      <c r="O9" s="70"/>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72.790000000000006</v>
      </c>
      <c r="J10" s="38"/>
      <c r="K10" s="38"/>
      <c r="L10" s="38"/>
      <c r="M10" s="38"/>
      <c r="N10" s="38"/>
      <c r="O10" s="68"/>
      <c r="P10" s="58">
        <f>データ!$P$6</f>
        <v>98.13</v>
      </c>
      <c r="Q10" s="58"/>
      <c r="R10" s="58"/>
      <c r="S10" s="58"/>
      <c r="T10" s="58"/>
      <c r="U10" s="58"/>
      <c r="V10" s="58"/>
      <c r="W10" s="69">
        <f>データ!$Q$6</f>
        <v>2310</v>
      </c>
      <c r="X10" s="69"/>
      <c r="Y10" s="69"/>
      <c r="Z10" s="69"/>
      <c r="AA10" s="69"/>
      <c r="AB10" s="69"/>
      <c r="AC10" s="69"/>
      <c r="AD10" s="2"/>
      <c r="AE10" s="2"/>
      <c r="AF10" s="2"/>
      <c r="AG10" s="2"/>
      <c r="AH10" s="2"/>
      <c r="AI10" s="2"/>
      <c r="AJ10" s="2"/>
      <c r="AK10" s="2"/>
      <c r="AL10" s="69">
        <f>データ!$U$6</f>
        <v>85350</v>
      </c>
      <c r="AM10" s="69"/>
      <c r="AN10" s="69"/>
      <c r="AO10" s="69"/>
      <c r="AP10" s="69"/>
      <c r="AQ10" s="69"/>
      <c r="AR10" s="69"/>
      <c r="AS10" s="69"/>
      <c r="AT10" s="37">
        <f>データ!$V$6</f>
        <v>78.7</v>
      </c>
      <c r="AU10" s="38"/>
      <c r="AV10" s="38"/>
      <c r="AW10" s="38"/>
      <c r="AX10" s="38"/>
      <c r="AY10" s="38"/>
      <c r="AZ10" s="38"/>
      <c r="BA10" s="38"/>
      <c r="BB10" s="58">
        <f>データ!$W$6</f>
        <v>1084.5</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15">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110</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3"/>
      <c r="BN48" s="43"/>
      <c r="BO48" s="43"/>
      <c r="BP48" s="43"/>
      <c r="BQ48" s="43"/>
      <c r="BR48" s="43"/>
      <c r="BS48" s="43"/>
      <c r="BT48" s="43"/>
      <c r="BU48" s="43"/>
      <c r="BV48" s="43"/>
      <c r="BW48" s="43"/>
      <c r="BX48" s="43"/>
      <c r="BY48" s="43"/>
      <c r="BZ48" s="44"/>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3"/>
      <c r="BN49" s="43"/>
      <c r="BO49" s="43"/>
      <c r="BP49" s="43"/>
      <c r="BQ49" s="43"/>
      <c r="BR49" s="43"/>
      <c r="BS49" s="43"/>
      <c r="BT49" s="43"/>
      <c r="BU49" s="43"/>
      <c r="BV49" s="43"/>
      <c r="BW49" s="43"/>
      <c r="BX49" s="43"/>
      <c r="BY49" s="43"/>
      <c r="BZ49" s="44"/>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3"/>
      <c r="BN50" s="43"/>
      <c r="BO50" s="43"/>
      <c r="BP50" s="43"/>
      <c r="BQ50" s="43"/>
      <c r="BR50" s="43"/>
      <c r="BS50" s="43"/>
      <c r="BT50" s="43"/>
      <c r="BU50" s="43"/>
      <c r="BV50" s="43"/>
      <c r="BW50" s="43"/>
      <c r="BX50" s="43"/>
      <c r="BY50" s="43"/>
      <c r="BZ50" s="44"/>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3"/>
      <c r="BN51" s="43"/>
      <c r="BO51" s="43"/>
      <c r="BP51" s="43"/>
      <c r="BQ51" s="43"/>
      <c r="BR51" s="43"/>
      <c r="BS51" s="43"/>
      <c r="BT51" s="43"/>
      <c r="BU51" s="43"/>
      <c r="BV51" s="43"/>
      <c r="BW51" s="43"/>
      <c r="BX51" s="43"/>
      <c r="BY51" s="43"/>
      <c r="BZ51" s="44"/>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3"/>
      <c r="BN52" s="43"/>
      <c r="BO52" s="43"/>
      <c r="BP52" s="43"/>
      <c r="BQ52" s="43"/>
      <c r="BR52" s="43"/>
      <c r="BS52" s="43"/>
      <c r="BT52" s="43"/>
      <c r="BU52" s="43"/>
      <c r="BV52" s="43"/>
      <c r="BW52" s="43"/>
      <c r="BX52" s="43"/>
      <c r="BY52" s="43"/>
      <c r="BZ52" s="44"/>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3"/>
      <c r="BN53" s="43"/>
      <c r="BO53" s="43"/>
      <c r="BP53" s="43"/>
      <c r="BQ53" s="43"/>
      <c r="BR53" s="43"/>
      <c r="BS53" s="43"/>
      <c r="BT53" s="43"/>
      <c r="BU53" s="43"/>
      <c r="BV53" s="43"/>
      <c r="BW53" s="43"/>
      <c r="BX53" s="43"/>
      <c r="BY53" s="43"/>
      <c r="BZ53" s="44"/>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3"/>
      <c r="BN54" s="43"/>
      <c r="BO54" s="43"/>
      <c r="BP54" s="43"/>
      <c r="BQ54" s="43"/>
      <c r="BR54" s="43"/>
      <c r="BS54" s="43"/>
      <c r="BT54" s="43"/>
      <c r="BU54" s="43"/>
      <c r="BV54" s="43"/>
      <c r="BW54" s="43"/>
      <c r="BX54" s="43"/>
      <c r="BY54" s="43"/>
      <c r="BZ54" s="44"/>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3"/>
      <c r="BN55" s="43"/>
      <c r="BO55" s="43"/>
      <c r="BP55" s="43"/>
      <c r="BQ55" s="43"/>
      <c r="BR55" s="43"/>
      <c r="BS55" s="43"/>
      <c r="BT55" s="43"/>
      <c r="BU55" s="43"/>
      <c r="BV55" s="43"/>
      <c r="BW55" s="43"/>
      <c r="BX55" s="43"/>
      <c r="BY55" s="43"/>
      <c r="BZ55" s="44"/>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3"/>
      <c r="BN56" s="43"/>
      <c r="BO56" s="43"/>
      <c r="BP56" s="43"/>
      <c r="BQ56" s="43"/>
      <c r="BR56" s="43"/>
      <c r="BS56" s="43"/>
      <c r="BT56" s="43"/>
      <c r="BU56" s="43"/>
      <c r="BV56" s="43"/>
      <c r="BW56" s="43"/>
      <c r="BX56" s="43"/>
      <c r="BY56" s="43"/>
      <c r="BZ56" s="44"/>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3"/>
      <c r="BN57" s="43"/>
      <c r="BO57" s="43"/>
      <c r="BP57" s="43"/>
      <c r="BQ57" s="43"/>
      <c r="BR57" s="43"/>
      <c r="BS57" s="43"/>
      <c r="BT57" s="43"/>
      <c r="BU57" s="43"/>
      <c r="BV57" s="43"/>
      <c r="BW57" s="43"/>
      <c r="BX57" s="43"/>
      <c r="BY57" s="43"/>
      <c r="BZ57" s="44"/>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3"/>
      <c r="BN58" s="43"/>
      <c r="BO58" s="43"/>
      <c r="BP58" s="43"/>
      <c r="BQ58" s="43"/>
      <c r="BR58" s="43"/>
      <c r="BS58" s="43"/>
      <c r="BT58" s="43"/>
      <c r="BU58" s="43"/>
      <c r="BV58" s="43"/>
      <c r="BW58" s="43"/>
      <c r="BX58" s="43"/>
      <c r="BY58" s="43"/>
      <c r="BZ58" s="44"/>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3"/>
      <c r="BN59" s="43"/>
      <c r="BO59" s="43"/>
      <c r="BP59" s="43"/>
      <c r="BQ59" s="43"/>
      <c r="BR59" s="43"/>
      <c r="BS59" s="43"/>
      <c r="BT59" s="43"/>
      <c r="BU59" s="43"/>
      <c r="BV59" s="43"/>
      <c r="BW59" s="43"/>
      <c r="BX59" s="43"/>
      <c r="BY59" s="43"/>
      <c r="BZ59" s="44"/>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42"/>
      <c r="BM60" s="43"/>
      <c r="BN60" s="43"/>
      <c r="BO60" s="43"/>
      <c r="BP60" s="43"/>
      <c r="BQ60" s="43"/>
      <c r="BR60" s="43"/>
      <c r="BS60" s="43"/>
      <c r="BT60" s="43"/>
      <c r="BU60" s="43"/>
      <c r="BV60" s="43"/>
      <c r="BW60" s="43"/>
      <c r="BX60" s="43"/>
      <c r="BY60" s="43"/>
      <c r="BZ60" s="44"/>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42"/>
      <c r="BM61" s="43"/>
      <c r="BN61" s="43"/>
      <c r="BO61" s="43"/>
      <c r="BP61" s="43"/>
      <c r="BQ61" s="43"/>
      <c r="BR61" s="43"/>
      <c r="BS61" s="43"/>
      <c r="BT61" s="43"/>
      <c r="BU61" s="43"/>
      <c r="BV61" s="43"/>
      <c r="BW61" s="43"/>
      <c r="BX61" s="43"/>
      <c r="BY61" s="43"/>
      <c r="BZ61" s="44"/>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3"/>
      <c r="BN62" s="43"/>
      <c r="BO62" s="43"/>
      <c r="BP62" s="43"/>
      <c r="BQ62" s="43"/>
      <c r="BR62" s="43"/>
      <c r="BS62" s="43"/>
      <c r="BT62" s="43"/>
      <c r="BU62" s="43"/>
      <c r="BV62" s="43"/>
      <c r="BW62" s="43"/>
      <c r="BX62" s="43"/>
      <c r="BY62" s="43"/>
      <c r="BZ62" s="44"/>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MDc4JXrRi7auhrZb58OOzptkPk58fPNQBvjsnOefOM4E2o0Wn92YkNBnf5h2B8j2CPKf2UPo+h/LYIDLGLedgw==" saltValue="cN3lEykqAfdeqnRaCRKQfA=="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27</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15">
      <c r="A4" s="15" t="s">
        <v>52</v>
      </c>
      <c r="B4" s="17"/>
      <c r="C4" s="17"/>
      <c r="D4" s="17"/>
      <c r="E4" s="17"/>
      <c r="F4" s="17"/>
      <c r="G4" s="17"/>
      <c r="H4" s="89"/>
      <c r="I4" s="90"/>
      <c r="J4" s="90"/>
      <c r="K4" s="90"/>
      <c r="L4" s="90"/>
      <c r="M4" s="90"/>
      <c r="N4" s="90"/>
      <c r="O4" s="90"/>
      <c r="P4" s="90"/>
      <c r="Q4" s="90"/>
      <c r="R4" s="90"/>
      <c r="S4" s="90"/>
      <c r="T4" s="90"/>
      <c r="U4" s="90"/>
      <c r="V4" s="90"/>
      <c r="W4" s="91"/>
      <c r="X4" s="85" t="s">
        <v>53</v>
      </c>
      <c r="Y4" s="85"/>
      <c r="Z4" s="85"/>
      <c r="AA4" s="85"/>
      <c r="AB4" s="85"/>
      <c r="AC4" s="85"/>
      <c r="AD4" s="85"/>
      <c r="AE4" s="85"/>
      <c r="AF4" s="85"/>
      <c r="AG4" s="85"/>
      <c r="AH4" s="85"/>
      <c r="AI4" s="85" t="s">
        <v>54</v>
      </c>
      <c r="AJ4" s="85"/>
      <c r="AK4" s="85"/>
      <c r="AL4" s="85"/>
      <c r="AM4" s="85"/>
      <c r="AN4" s="85"/>
      <c r="AO4" s="85"/>
      <c r="AP4" s="85"/>
      <c r="AQ4" s="85"/>
      <c r="AR4" s="85"/>
      <c r="AS4" s="85"/>
      <c r="AT4" s="85" t="s">
        <v>55</v>
      </c>
      <c r="AU4" s="85"/>
      <c r="AV4" s="85"/>
      <c r="AW4" s="85"/>
      <c r="AX4" s="85"/>
      <c r="AY4" s="85"/>
      <c r="AZ4" s="85"/>
      <c r="BA4" s="85"/>
      <c r="BB4" s="85"/>
      <c r="BC4" s="85"/>
      <c r="BD4" s="85"/>
      <c r="BE4" s="85" t="s">
        <v>56</v>
      </c>
      <c r="BF4" s="85"/>
      <c r="BG4" s="85"/>
      <c r="BH4" s="85"/>
      <c r="BI4" s="85"/>
      <c r="BJ4" s="85"/>
      <c r="BK4" s="85"/>
      <c r="BL4" s="85"/>
      <c r="BM4" s="85"/>
      <c r="BN4" s="85"/>
      <c r="BO4" s="85"/>
      <c r="BP4" s="85" t="s">
        <v>57</v>
      </c>
      <c r="BQ4" s="85"/>
      <c r="BR4" s="85"/>
      <c r="BS4" s="85"/>
      <c r="BT4" s="85"/>
      <c r="BU4" s="85"/>
      <c r="BV4" s="85"/>
      <c r="BW4" s="85"/>
      <c r="BX4" s="85"/>
      <c r="BY4" s="85"/>
      <c r="BZ4" s="85"/>
      <c r="CA4" s="85" t="s">
        <v>58</v>
      </c>
      <c r="CB4" s="85"/>
      <c r="CC4" s="85"/>
      <c r="CD4" s="85"/>
      <c r="CE4" s="85"/>
      <c r="CF4" s="85"/>
      <c r="CG4" s="85"/>
      <c r="CH4" s="85"/>
      <c r="CI4" s="85"/>
      <c r="CJ4" s="85"/>
      <c r="CK4" s="85"/>
      <c r="CL4" s="85" t="s">
        <v>59</v>
      </c>
      <c r="CM4" s="85"/>
      <c r="CN4" s="85"/>
      <c r="CO4" s="85"/>
      <c r="CP4" s="85"/>
      <c r="CQ4" s="85"/>
      <c r="CR4" s="85"/>
      <c r="CS4" s="85"/>
      <c r="CT4" s="85"/>
      <c r="CU4" s="85"/>
      <c r="CV4" s="85"/>
      <c r="CW4" s="85" t="s">
        <v>60</v>
      </c>
      <c r="CX4" s="85"/>
      <c r="CY4" s="85"/>
      <c r="CZ4" s="85"/>
      <c r="DA4" s="85"/>
      <c r="DB4" s="85"/>
      <c r="DC4" s="85"/>
      <c r="DD4" s="85"/>
      <c r="DE4" s="85"/>
      <c r="DF4" s="85"/>
      <c r="DG4" s="85"/>
      <c r="DH4" s="85" t="s">
        <v>61</v>
      </c>
      <c r="DI4" s="85"/>
      <c r="DJ4" s="85"/>
      <c r="DK4" s="85"/>
      <c r="DL4" s="85"/>
      <c r="DM4" s="85"/>
      <c r="DN4" s="85"/>
      <c r="DO4" s="85"/>
      <c r="DP4" s="85"/>
      <c r="DQ4" s="85"/>
      <c r="DR4" s="85"/>
      <c r="DS4" s="85" t="s">
        <v>62</v>
      </c>
      <c r="DT4" s="85"/>
      <c r="DU4" s="85"/>
      <c r="DV4" s="85"/>
      <c r="DW4" s="85"/>
      <c r="DX4" s="85"/>
      <c r="DY4" s="85"/>
      <c r="DZ4" s="85"/>
      <c r="EA4" s="85"/>
      <c r="EB4" s="85"/>
      <c r="EC4" s="85"/>
      <c r="ED4" s="85" t="s">
        <v>63</v>
      </c>
      <c r="EE4" s="85"/>
      <c r="EF4" s="85"/>
      <c r="EG4" s="85"/>
      <c r="EH4" s="85"/>
      <c r="EI4" s="85"/>
      <c r="EJ4" s="85"/>
      <c r="EK4" s="85"/>
      <c r="EL4" s="85"/>
      <c r="EM4" s="85"/>
      <c r="EN4" s="85"/>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262064</v>
      </c>
      <c r="D6" s="20">
        <f t="shared" si="3"/>
        <v>46</v>
      </c>
      <c r="E6" s="20">
        <f t="shared" si="3"/>
        <v>1</v>
      </c>
      <c r="F6" s="20">
        <f t="shared" si="3"/>
        <v>0</v>
      </c>
      <c r="G6" s="20">
        <f t="shared" si="3"/>
        <v>1</v>
      </c>
      <c r="H6" s="20" t="str">
        <f t="shared" si="3"/>
        <v>京都府　亀岡市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72.790000000000006</v>
      </c>
      <c r="P6" s="21">
        <f t="shared" si="3"/>
        <v>98.13</v>
      </c>
      <c r="Q6" s="21">
        <f t="shared" si="3"/>
        <v>2310</v>
      </c>
      <c r="R6" s="21">
        <f t="shared" si="3"/>
        <v>87090</v>
      </c>
      <c r="S6" s="21">
        <f t="shared" si="3"/>
        <v>224.8</v>
      </c>
      <c r="T6" s="21">
        <f t="shared" si="3"/>
        <v>387.41</v>
      </c>
      <c r="U6" s="21">
        <f t="shared" si="3"/>
        <v>85350</v>
      </c>
      <c r="V6" s="21">
        <f t="shared" si="3"/>
        <v>78.7</v>
      </c>
      <c r="W6" s="21">
        <f t="shared" si="3"/>
        <v>1084.5</v>
      </c>
      <c r="X6" s="22">
        <f>IF(X7="",NA(),X7)</f>
        <v>104.18</v>
      </c>
      <c r="Y6" s="22">
        <f t="shared" ref="Y6:AG6" si="4">IF(Y7="",NA(),Y7)</f>
        <v>108.89</v>
      </c>
      <c r="Z6" s="22">
        <f t="shared" si="4"/>
        <v>111.87</v>
      </c>
      <c r="AA6" s="22">
        <f t="shared" si="4"/>
        <v>113.68</v>
      </c>
      <c r="AB6" s="22">
        <f t="shared" si="4"/>
        <v>114.41</v>
      </c>
      <c r="AC6" s="22">
        <f t="shared" si="4"/>
        <v>111.44</v>
      </c>
      <c r="AD6" s="22">
        <f t="shared" si="4"/>
        <v>111.17</v>
      </c>
      <c r="AE6" s="22">
        <f t="shared" si="4"/>
        <v>110.91</v>
      </c>
      <c r="AF6" s="22">
        <f t="shared" si="4"/>
        <v>111.49</v>
      </c>
      <c r="AG6" s="22">
        <f t="shared" si="4"/>
        <v>109.09</v>
      </c>
      <c r="AH6" s="21" t="str">
        <f>IF(AH7="","",IF(AH7="-","【-】","【"&amp;SUBSTITUTE(TEXT(AH7,"#,##0.00"),"-","△")&amp;"】"))</f>
        <v>【108.70】</v>
      </c>
      <c r="AI6" s="21">
        <f>IF(AI7="",NA(),AI7)</f>
        <v>0</v>
      </c>
      <c r="AJ6" s="21">
        <f t="shared" ref="AJ6:AR6" si="5">IF(AJ7="",NA(),AJ7)</f>
        <v>0</v>
      </c>
      <c r="AK6" s="21">
        <f t="shared" si="5"/>
        <v>0</v>
      </c>
      <c r="AL6" s="21">
        <f t="shared" si="5"/>
        <v>0</v>
      </c>
      <c r="AM6" s="21">
        <f t="shared" si="5"/>
        <v>0</v>
      </c>
      <c r="AN6" s="22">
        <f t="shared" si="5"/>
        <v>1.03</v>
      </c>
      <c r="AO6" s="22">
        <f t="shared" si="5"/>
        <v>0.78</v>
      </c>
      <c r="AP6" s="22">
        <f t="shared" si="5"/>
        <v>0.92</v>
      </c>
      <c r="AQ6" s="22">
        <f t="shared" si="5"/>
        <v>0.87</v>
      </c>
      <c r="AR6" s="22">
        <f t="shared" si="5"/>
        <v>0.93</v>
      </c>
      <c r="AS6" s="21" t="str">
        <f>IF(AS7="","",IF(AS7="-","【-】","【"&amp;SUBSTITUTE(TEXT(AS7,"#,##0.00"),"-","△")&amp;"】"))</f>
        <v>【1.34】</v>
      </c>
      <c r="AT6" s="22">
        <f>IF(AT7="",NA(),AT7)</f>
        <v>411.48</v>
      </c>
      <c r="AU6" s="22">
        <f t="shared" ref="AU6:BC6" si="6">IF(AU7="",NA(),AU7)</f>
        <v>465.79</v>
      </c>
      <c r="AV6" s="22">
        <f t="shared" si="6"/>
        <v>385.37</v>
      </c>
      <c r="AW6" s="22">
        <f t="shared" si="6"/>
        <v>367.27</v>
      </c>
      <c r="AX6" s="22">
        <f t="shared" si="6"/>
        <v>327.16000000000003</v>
      </c>
      <c r="AY6" s="22">
        <f t="shared" si="6"/>
        <v>349.83</v>
      </c>
      <c r="AZ6" s="22">
        <f t="shared" si="6"/>
        <v>360.86</v>
      </c>
      <c r="BA6" s="22">
        <f t="shared" si="6"/>
        <v>350.79</v>
      </c>
      <c r="BB6" s="22">
        <f t="shared" si="6"/>
        <v>354.57</v>
      </c>
      <c r="BC6" s="22">
        <f t="shared" si="6"/>
        <v>357.74</v>
      </c>
      <c r="BD6" s="21" t="str">
        <f>IF(BD7="","",IF(BD7="-","【-】","【"&amp;SUBSTITUTE(TEXT(BD7,"#,##0.00"),"-","△")&amp;"】"))</f>
        <v>【252.29】</v>
      </c>
      <c r="BE6" s="22">
        <f>IF(BE7="",NA(),BE7)</f>
        <v>639.66999999999996</v>
      </c>
      <c r="BF6" s="22">
        <f t="shared" ref="BF6:BN6" si="7">IF(BF7="",NA(),BF7)</f>
        <v>614.72</v>
      </c>
      <c r="BG6" s="22">
        <f t="shared" si="7"/>
        <v>582.1</v>
      </c>
      <c r="BH6" s="22">
        <f t="shared" si="7"/>
        <v>584.44000000000005</v>
      </c>
      <c r="BI6" s="22">
        <f t="shared" si="7"/>
        <v>563.46</v>
      </c>
      <c r="BJ6" s="22">
        <f t="shared" si="7"/>
        <v>314.87</v>
      </c>
      <c r="BK6" s="22">
        <f t="shared" si="7"/>
        <v>309.27999999999997</v>
      </c>
      <c r="BL6" s="22">
        <f t="shared" si="7"/>
        <v>322.92</v>
      </c>
      <c r="BM6" s="22">
        <f t="shared" si="7"/>
        <v>303.45999999999998</v>
      </c>
      <c r="BN6" s="22">
        <f t="shared" si="7"/>
        <v>307.27999999999997</v>
      </c>
      <c r="BO6" s="21" t="str">
        <f>IF(BO7="","",IF(BO7="-","【-】","【"&amp;SUBSTITUTE(TEXT(BO7,"#,##0.00"),"-","△")&amp;"】"))</f>
        <v>【268.07】</v>
      </c>
      <c r="BP6" s="22">
        <f>IF(BP7="",NA(),BP7)</f>
        <v>90.28</v>
      </c>
      <c r="BQ6" s="22">
        <f t="shared" ref="BQ6:BY6" si="8">IF(BQ7="",NA(),BQ7)</f>
        <v>97.38</v>
      </c>
      <c r="BR6" s="22">
        <f t="shared" si="8"/>
        <v>99.93</v>
      </c>
      <c r="BS6" s="22">
        <f t="shared" si="8"/>
        <v>100.89</v>
      </c>
      <c r="BT6" s="22">
        <f t="shared" si="8"/>
        <v>100.1</v>
      </c>
      <c r="BU6" s="22">
        <f t="shared" si="8"/>
        <v>103.54</v>
      </c>
      <c r="BV6" s="22">
        <f t="shared" si="8"/>
        <v>103.32</v>
      </c>
      <c r="BW6" s="22">
        <f t="shared" si="8"/>
        <v>100.85</v>
      </c>
      <c r="BX6" s="22">
        <f t="shared" si="8"/>
        <v>103.79</v>
      </c>
      <c r="BY6" s="22">
        <f t="shared" si="8"/>
        <v>98.3</v>
      </c>
      <c r="BZ6" s="21" t="str">
        <f>IF(BZ7="","",IF(BZ7="-","【-】","【"&amp;SUBSTITUTE(TEXT(BZ7,"#,##0.00"),"-","△")&amp;"】"))</f>
        <v>【97.47】</v>
      </c>
      <c r="CA6" s="22">
        <f>IF(CA7="",NA(),CA7)</f>
        <v>137.49</v>
      </c>
      <c r="CB6" s="22">
        <f t="shared" ref="CB6:CJ6" si="9">IF(CB7="",NA(),CB7)</f>
        <v>127.73</v>
      </c>
      <c r="CC6" s="22">
        <f t="shared" si="9"/>
        <v>123.96</v>
      </c>
      <c r="CD6" s="22">
        <f t="shared" si="9"/>
        <v>122.72</v>
      </c>
      <c r="CE6" s="22">
        <f t="shared" si="9"/>
        <v>124.22</v>
      </c>
      <c r="CF6" s="22">
        <f t="shared" si="9"/>
        <v>167.46</v>
      </c>
      <c r="CG6" s="22">
        <f t="shared" si="9"/>
        <v>168.56</v>
      </c>
      <c r="CH6" s="22">
        <f t="shared" si="9"/>
        <v>167.1</v>
      </c>
      <c r="CI6" s="22">
        <f t="shared" si="9"/>
        <v>167.86</v>
      </c>
      <c r="CJ6" s="22">
        <f t="shared" si="9"/>
        <v>173.68</v>
      </c>
      <c r="CK6" s="21" t="str">
        <f>IF(CK7="","",IF(CK7="-","【-】","【"&amp;SUBSTITUTE(TEXT(CK7,"#,##0.00"),"-","△")&amp;"】"))</f>
        <v>【174.75】</v>
      </c>
      <c r="CL6" s="22">
        <f>IF(CL7="",NA(),CL7)</f>
        <v>52.34</v>
      </c>
      <c r="CM6" s="22">
        <f t="shared" ref="CM6:CU6" si="10">IF(CM7="",NA(),CM7)</f>
        <v>51.61</v>
      </c>
      <c r="CN6" s="22">
        <f t="shared" si="10"/>
        <v>52.64</v>
      </c>
      <c r="CO6" s="22">
        <f t="shared" si="10"/>
        <v>50.64</v>
      </c>
      <c r="CP6" s="22">
        <f t="shared" si="10"/>
        <v>50.36</v>
      </c>
      <c r="CQ6" s="22">
        <f t="shared" si="10"/>
        <v>59.46</v>
      </c>
      <c r="CR6" s="22">
        <f t="shared" si="10"/>
        <v>59.51</v>
      </c>
      <c r="CS6" s="22">
        <f t="shared" si="10"/>
        <v>59.91</v>
      </c>
      <c r="CT6" s="22">
        <f t="shared" si="10"/>
        <v>59.4</v>
      </c>
      <c r="CU6" s="22">
        <f t="shared" si="10"/>
        <v>59.24</v>
      </c>
      <c r="CV6" s="21" t="str">
        <f>IF(CV7="","",IF(CV7="-","【-】","【"&amp;SUBSTITUTE(TEXT(CV7,"#,##0.00"),"-","△")&amp;"】"))</f>
        <v>【59.97】</v>
      </c>
      <c r="CW6" s="22">
        <f>IF(CW7="",NA(),CW7)</f>
        <v>88.73</v>
      </c>
      <c r="CX6" s="22">
        <f t="shared" ref="CX6:DF6" si="11">IF(CX7="",NA(),CX7)</f>
        <v>89.2</v>
      </c>
      <c r="CY6" s="22">
        <f t="shared" si="11"/>
        <v>88.98</v>
      </c>
      <c r="CZ6" s="22">
        <f t="shared" si="11"/>
        <v>91.07</v>
      </c>
      <c r="DA6" s="22">
        <f t="shared" si="11"/>
        <v>91.61</v>
      </c>
      <c r="DB6" s="22">
        <f t="shared" si="11"/>
        <v>87.41</v>
      </c>
      <c r="DC6" s="22">
        <f t="shared" si="11"/>
        <v>87.08</v>
      </c>
      <c r="DD6" s="22">
        <f t="shared" si="11"/>
        <v>87.26</v>
      </c>
      <c r="DE6" s="22">
        <f t="shared" si="11"/>
        <v>87.57</v>
      </c>
      <c r="DF6" s="22">
        <f t="shared" si="11"/>
        <v>87.26</v>
      </c>
      <c r="DG6" s="21" t="str">
        <f>IF(DG7="","",IF(DG7="-","【-】","【"&amp;SUBSTITUTE(TEXT(DG7,"#,##0.00"),"-","△")&amp;"】"))</f>
        <v>【89.76】</v>
      </c>
      <c r="DH6" s="22">
        <f>IF(DH7="",NA(),DH7)</f>
        <v>42.11</v>
      </c>
      <c r="DI6" s="22">
        <f t="shared" ref="DI6:DQ6" si="12">IF(DI7="",NA(),DI7)</f>
        <v>43.5</v>
      </c>
      <c r="DJ6" s="22">
        <f t="shared" si="12"/>
        <v>45.02</v>
      </c>
      <c r="DK6" s="22">
        <f t="shared" si="12"/>
        <v>45.89</v>
      </c>
      <c r="DL6" s="22">
        <f t="shared" si="12"/>
        <v>47.41</v>
      </c>
      <c r="DM6" s="22">
        <f t="shared" si="12"/>
        <v>47.62</v>
      </c>
      <c r="DN6" s="22">
        <f t="shared" si="12"/>
        <v>48.55</v>
      </c>
      <c r="DO6" s="22">
        <f t="shared" si="12"/>
        <v>49.2</v>
      </c>
      <c r="DP6" s="22">
        <f t="shared" si="12"/>
        <v>50.01</v>
      </c>
      <c r="DQ6" s="22">
        <f t="shared" si="12"/>
        <v>50.99</v>
      </c>
      <c r="DR6" s="21" t="str">
        <f>IF(DR7="","",IF(DR7="-","【-】","【"&amp;SUBSTITUTE(TEXT(DR7,"#,##0.00"),"-","△")&amp;"】"))</f>
        <v>【51.51】</v>
      </c>
      <c r="DS6" s="22">
        <f>IF(DS7="",NA(),DS7)</f>
        <v>12.58</v>
      </c>
      <c r="DT6" s="22">
        <f t="shared" ref="DT6:EB6" si="13">IF(DT7="",NA(),DT7)</f>
        <v>13.42</v>
      </c>
      <c r="DU6" s="22">
        <f t="shared" si="13"/>
        <v>14.26</v>
      </c>
      <c r="DV6" s="22">
        <f t="shared" si="13"/>
        <v>15.94</v>
      </c>
      <c r="DW6" s="22">
        <f t="shared" si="13"/>
        <v>20.399999999999999</v>
      </c>
      <c r="DX6" s="22">
        <f t="shared" si="13"/>
        <v>16.27</v>
      </c>
      <c r="DY6" s="22">
        <f t="shared" si="13"/>
        <v>17.11</v>
      </c>
      <c r="DZ6" s="22">
        <f t="shared" si="13"/>
        <v>18.329999999999998</v>
      </c>
      <c r="EA6" s="22">
        <f t="shared" si="13"/>
        <v>20.27</v>
      </c>
      <c r="EB6" s="22">
        <f t="shared" si="13"/>
        <v>21.69</v>
      </c>
      <c r="EC6" s="21" t="str">
        <f>IF(EC7="","",IF(EC7="-","【-】","【"&amp;SUBSTITUTE(TEXT(EC7,"#,##0.00"),"-","△")&amp;"】"))</f>
        <v>【23.75】</v>
      </c>
      <c r="ED6" s="22">
        <f>IF(ED7="",NA(),ED7)</f>
        <v>0.09</v>
      </c>
      <c r="EE6" s="22">
        <f t="shared" ref="EE6:EM6" si="14">IF(EE7="",NA(),EE7)</f>
        <v>0.54</v>
      </c>
      <c r="EF6" s="22">
        <f t="shared" si="14"/>
        <v>0.12</v>
      </c>
      <c r="EG6" s="22">
        <f t="shared" si="14"/>
        <v>0.45</v>
      </c>
      <c r="EH6" s="22">
        <f t="shared" si="14"/>
        <v>0.28999999999999998</v>
      </c>
      <c r="EI6" s="22">
        <f t="shared" si="14"/>
        <v>0.63</v>
      </c>
      <c r="EJ6" s="22">
        <f t="shared" si="14"/>
        <v>0.63</v>
      </c>
      <c r="EK6" s="22">
        <f t="shared" si="14"/>
        <v>0.6</v>
      </c>
      <c r="EL6" s="22">
        <f t="shared" si="14"/>
        <v>0.56000000000000005</v>
      </c>
      <c r="EM6" s="22">
        <f t="shared" si="14"/>
        <v>0.6</v>
      </c>
      <c r="EN6" s="21" t="str">
        <f>IF(EN7="","",IF(EN7="-","【-】","【"&amp;SUBSTITUTE(TEXT(EN7,"#,##0.00"),"-","△")&amp;"】"))</f>
        <v>【0.67】</v>
      </c>
    </row>
    <row r="7" spans="1:144" s="23" customFormat="1" x14ac:dyDescent="0.15">
      <c r="A7" s="15"/>
      <c r="B7" s="24">
        <v>2022</v>
      </c>
      <c r="C7" s="24">
        <v>262064</v>
      </c>
      <c r="D7" s="24">
        <v>46</v>
      </c>
      <c r="E7" s="24">
        <v>1</v>
      </c>
      <c r="F7" s="24">
        <v>0</v>
      </c>
      <c r="G7" s="24">
        <v>1</v>
      </c>
      <c r="H7" s="24" t="s">
        <v>92</v>
      </c>
      <c r="I7" s="24" t="s">
        <v>93</v>
      </c>
      <c r="J7" s="24" t="s">
        <v>94</v>
      </c>
      <c r="K7" s="24" t="s">
        <v>95</v>
      </c>
      <c r="L7" s="24" t="s">
        <v>96</v>
      </c>
      <c r="M7" s="24" t="s">
        <v>97</v>
      </c>
      <c r="N7" s="25" t="s">
        <v>98</v>
      </c>
      <c r="O7" s="25">
        <v>72.790000000000006</v>
      </c>
      <c r="P7" s="25">
        <v>98.13</v>
      </c>
      <c r="Q7" s="25">
        <v>2310</v>
      </c>
      <c r="R7" s="25">
        <v>87090</v>
      </c>
      <c r="S7" s="25">
        <v>224.8</v>
      </c>
      <c r="T7" s="25">
        <v>387.41</v>
      </c>
      <c r="U7" s="25">
        <v>85350</v>
      </c>
      <c r="V7" s="25">
        <v>78.7</v>
      </c>
      <c r="W7" s="25">
        <v>1084.5</v>
      </c>
      <c r="X7" s="25">
        <v>104.18</v>
      </c>
      <c r="Y7" s="25">
        <v>108.89</v>
      </c>
      <c r="Z7" s="25">
        <v>111.87</v>
      </c>
      <c r="AA7" s="25">
        <v>113.68</v>
      </c>
      <c r="AB7" s="25">
        <v>114.41</v>
      </c>
      <c r="AC7" s="25">
        <v>111.44</v>
      </c>
      <c r="AD7" s="25">
        <v>111.17</v>
      </c>
      <c r="AE7" s="25">
        <v>110.91</v>
      </c>
      <c r="AF7" s="25">
        <v>111.49</v>
      </c>
      <c r="AG7" s="25">
        <v>109.09</v>
      </c>
      <c r="AH7" s="25">
        <v>108.7</v>
      </c>
      <c r="AI7" s="25">
        <v>0</v>
      </c>
      <c r="AJ7" s="25">
        <v>0</v>
      </c>
      <c r="AK7" s="25">
        <v>0</v>
      </c>
      <c r="AL7" s="25">
        <v>0</v>
      </c>
      <c r="AM7" s="25">
        <v>0</v>
      </c>
      <c r="AN7" s="25">
        <v>1.03</v>
      </c>
      <c r="AO7" s="25">
        <v>0.78</v>
      </c>
      <c r="AP7" s="25">
        <v>0.92</v>
      </c>
      <c r="AQ7" s="25">
        <v>0.87</v>
      </c>
      <c r="AR7" s="25">
        <v>0.93</v>
      </c>
      <c r="AS7" s="25">
        <v>1.34</v>
      </c>
      <c r="AT7" s="25">
        <v>411.48</v>
      </c>
      <c r="AU7" s="25">
        <v>465.79</v>
      </c>
      <c r="AV7" s="25">
        <v>385.37</v>
      </c>
      <c r="AW7" s="25">
        <v>367.27</v>
      </c>
      <c r="AX7" s="25">
        <v>327.16000000000003</v>
      </c>
      <c r="AY7" s="25">
        <v>349.83</v>
      </c>
      <c r="AZ7" s="25">
        <v>360.86</v>
      </c>
      <c r="BA7" s="25">
        <v>350.79</v>
      </c>
      <c r="BB7" s="25">
        <v>354.57</v>
      </c>
      <c r="BC7" s="25">
        <v>357.74</v>
      </c>
      <c r="BD7" s="25">
        <v>252.29</v>
      </c>
      <c r="BE7" s="25">
        <v>639.66999999999996</v>
      </c>
      <c r="BF7" s="25">
        <v>614.72</v>
      </c>
      <c r="BG7" s="25">
        <v>582.1</v>
      </c>
      <c r="BH7" s="25">
        <v>584.44000000000005</v>
      </c>
      <c r="BI7" s="25">
        <v>563.46</v>
      </c>
      <c r="BJ7" s="25">
        <v>314.87</v>
      </c>
      <c r="BK7" s="25">
        <v>309.27999999999997</v>
      </c>
      <c r="BL7" s="25">
        <v>322.92</v>
      </c>
      <c r="BM7" s="25">
        <v>303.45999999999998</v>
      </c>
      <c r="BN7" s="25">
        <v>307.27999999999997</v>
      </c>
      <c r="BO7" s="25">
        <v>268.07</v>
      </c>
      <c r="BP7" s="25">
        <v>90.28</v>
      </c>
      <c r="BQ7" s="25">
        <v>97.38</v>
      </c>
      <c r="BR7" s="25">
        <v>99.93</v>
      </c>
      <c r="BS7" s="25">
        <v>100.89</v>
      </c>
      <c r="BT7" s="25">
        <v>100.1</v>
      </c>
      <c r="BU7" s="25">
        <v>103.54</v>
      </c>
      <c r="BV7" s="25">
        <v>103.32</v>
      </c>
      <c r="BW7" s="25">
        <v>100.85</v>
      </c>
      <c r="BX7" s="25">
        <v>103.79</v>
      </c>
      <c r="BY7" s="25">
        <v>98.3</v>
      </c>
      <c r="BZ7" s="25">
        <v>97.47</v>
      </c>
      <c r="CA7" s="25">
        <v>137.49</v>
      </c>
      <c r="CB7" s="25">
        <v>127.73</v>
      </c>
      <c r="CC7" s="25">
        <v>123.96</v>
      </c>
      <c r="CD7" s="25">
        <v>122.72</v>
      </c>
      <c r="CE7" s="25">
        <v>124.22</v>
      </c>
      <c r="CF7" s="25">
        <v>167.46</v>
      </c>
      <c r="CG7" s="25">
        <v>168.56</v>
      </c>
      <c r="CH7" s="25">
        <v>167.1</v>
      </c>
      <c r="CI7" s="25">
        <v>167.86</v>
      </c>
      <c r="CJ7" s="25">
        <v>173.68</v>
      </c>
      <c r="CK7" s="25">
        <v>174.75</v>
      </c>
      <c r="CL7" s="25">
        <v>52.34</v>
      </c>
      <c r="CM7" s="25">
        <v>51.61</v>
      </c>
      <c r="CN7" s="25">
        <v>52.64</v>
      </c>
      <c r="CO7" s="25">
        <v>50.64</v>
      </c>
      <c r="CP7" s="25">
        <v>50.36</v>
      </c>
      <c r="CQ7" s="25">
        <v>59.46</v>
      </c>
      <c r="CR7" s="25">
        <v>59.51</v>
      </c>
      <c r="CS7" s="25">
        <v>59.91</v>
      </c>
      <c r="CT7" s="25">
        <v>59.4</v>
      </c>
      <c r="CU7" s="25">
        <v>59.24</v>
      </c>
      <c r="CV7" s="25">
        <v>59.97</v>
      </c>
      <c r="CW7" s="25">
        <v>88.73</v>
      </c>
      <c r="CX7" s="25">
        <v>89.2</v>
      </c>
      <c r="CY7" s="25">
        <v>88.98</v>
      </c>
      <c r="CZ7" s="25">
        <v>91.07</v>
      </c>
      <c r="DA7" s="25">
        <v>91.61</v>
      </c>
      <c r="DB7" s="25">
        <v>87.41</v>
      </c>
      <c r="DC7" s="25">
        <v>87.08</v>
      </c>
      <c r="DD7" s="25">
        <v>87.26</v>
      </c>
      <c r="DE7" s="25">
        <v>87.57</v>
      </c>
      <c r="DF7" s="25">
        <v>87.26</v>
      </c>
      <c r="DG7" s="25">
        <v>89.76</v>
      </c>
      <c r="DH7" s="25">
        <v>42.11</v>
      </c>
      <c r="DI7" s="25">
        <v>43.5</v>
      </c>
      <c r="DJ7" s="25">
        <v>45.02</v>
      </c>
      <c r="DK7" s="25">
        <v>45.89</v>
      </c>
      <c r="DL7" s="25">
        <v>47.41</v>
      </c>
      <c r="DM7" s="25">
        <v>47.62</v>
      </c>
      <c r="DN7" s="25">
        <v>48.55</v>
      </c>
      <c r="DO7" s="25">
        <v>49.2</v>
      </c>
      <c r="DP7" s="25">
        <v>50.01</v>
      </c>
      <c r="DQ7" s="25">
        <v>50.99</v>
      </c>
      <c r="DR7" s="25">
        <v>51.51</v>
      </c>
      <c r="DS7" s="25">
        <v>12.58</v>
      </c>
      <c r="DT7" s="25">
        <v>13.42</v>
      </c>
      <c r="DU7" s="25">
        <v>14.26</v>
      </c>
      <c r="DV7" s="25">
        <v>15.94</v>
      </c>
      <c r="DW7" s="25">
        <v>20.399999999999999</v>
      </c>
      <c r="DX7" s="25">
        <v>16.27</v>
      </c>
      <c r="DY7" s="25">
        <v>17.11</v>
      </c>
      <c r="DZ7" s="25">
        <v>18.329999999999998</v>
      </c>
      <c r="EA7" s="25">
        <v>20.27</v>
      </c>
      <c r="EB7" s="25">
        <v>21.69</v>
      </c>
      <c r="EC7" s="25">
        <v>23.75</v>
      </c>
      <c r="ED7" s="25">
        <v>0.09</v>
      </c>
      <c r="EE7" s="25">
        <v>0.54</v>
      </c>
      <c r="EF7" s="25">
        <v>0.12</v>
      </c>
      <c r="EG7" s="25">
        <v>0.45</v>
      </c>
      <c r="EH7" s="25">
        <v>0.28999999999999998</v>
      </c>
      <c r="EI7" s="25">
        <v>0.63</v>
      </c>
      <c r="EJ7" s="25">
        <v>0.63</v>
      </c>
      <c r="EK7" s="25">
        <v>0.6</v>
      </c>
      <c r="EL7" s="25">
        <v>0.56000000000000005</v>
      </c>
      <c r="EM7" s="25">
        <v>0.6</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worksheet>
</file>