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1"/>
  <workbookPr/>
  <mc:AlternateContent xmlns:mc="http://schemas.openxmlformats.org/markup-compatibility/2006">
    <mc:Choice Requires="x15">
      <x15ac:absPath xmlns:x15ac="http://schemas.microsoft.com/office/spreadsheetml/2010/11/ac" url="Z:\2庶務共有\Ｒ５年度\5 調査一件\25_公営企業に係る｢経営比較分析表｣(R4年度決算)の分析等についてR6.1.18（R6.2.2〆）\04_回答R6.2.2\"/>
    </mc:Choice>
  </mc:AlternateContent>
  <xr:revisionPtr revIDLastSave="0" documentId="13_ncr:1_{CE43F1AF-3B88-4ABC-BC8D-71946542F2F3}" xr6:coauthVersionLast="36" xr6:coauthVersionMax="36" xr10:uidLastSave="{00000000-0000-0000-0000-000000000000}"/>
  <workbookProtection workbookAlgorithmName="SHA-512" workbookHashValue="+o4ryObDcNa9XyYHItF3+rhtVrmUrdr2Rm0nnneJSUzzDj3eC7eygrA3ghlKrvteCZlsF+C2jKa7cWllFyBaSw==" workbookSaltValue="twaCVilRIzNElGgfvRemwg==" workbookSpinCount="100000" lockStructure="1"/>
  <bookViews>
    <workbookView xWindow="0" yWindow="0" windowWidth="15360" windowHeight="7635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S6" i="5"/>
  <c r="R6" i="5"/>
  <c r="Q6" i="5"/>
  <c r="W10" i="4" s="1"/>
  <c r="P6" i="5"/>
  <c r="O6" i="5"/>
  <c r="I10" i="4" s="1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F85" i="4"/>
  <c r="E85" i="4"/>
  <c r="BB10" i="4"/>
  <c r="AT10" i="4"/>
  <c r="AD10" i="4"/>
  <c r="P10" i="4"/>
  <c r="B10" i="4"/>
  <c r="AT8" i="4"/>
  <c r="AL8" i="4"/>
  <c r="W8" i="4"/>
  <c r="P8" i="4"/>
  <c r="B6" i="4"/>
</calcChain>
</file>

<file path=xl/sharedStrings.xml><?xml version="1.0" encoding="utf-8"?>
<sst xmlns="http://schemas.openxmlformats.org/spreadsheetml/2006/main" count="231" uniqueCount="116">
  <si>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</si>
  <si>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</si>
  <si>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</si>
  <si>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</si>
  <si>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</si>
  <si>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</si>
  <si>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</si>
  <si>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</si>
  <si>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</si>
  <si>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</si>
  <si>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</si>
  <si>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</si>
  <si>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</si>
  <si>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</si>
  <si>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</si>
  <si>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</si>
  <si>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</si>
  <si>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</si>
  <si>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</si>
  <si>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</si>
  <si>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</si>
  <si>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</si>
  <si>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</si>
  <si>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</si>
  <si>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</si>
  <si>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</si>
  <si>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</si>
  <si>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</si>
  <si>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</si>
  <si>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</si>
  <si>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</si>
  <si>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</si>
  <si>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</si>
  <si>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</si>
  <si>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</si>
  <si>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</si>
  <si>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</si>
  <si>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</si>
  <si>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</si>
  <si>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</si>
  <si>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</si>
  <si>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</si>
  <si>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</si>
  <si>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</si>
  <si>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</si>
  <si>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</si>
  <si>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</si>
  <si>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</si>
  <si>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</si>
  <si>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</si>
  <si>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</si>
  <si>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</si>
  <si>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</si>
  <si>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</si>
  <si>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</si>
  <si>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</si>
  <si>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</si>
  <si>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</si>
  <si>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</si>
  <si>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</si>
  <si>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</si>
  <si>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</si>
  <si>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</si>
  <si>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</si>
  <si>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</si>
  <si>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</si>
  <si>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</si>
  <si>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</si>
  <si>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</si>
  <si>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</si>
  <si>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</si>
  <si>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</si>
  <si>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</si>
  <si>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</si>
  <si>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</si>
  <si>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</si>
  <si>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</si>
  <si>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</si>
  <si>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</si>
  <si>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</si>
  <si>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</si>
  <si>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</si>
  <si>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</si>
  <si>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</si>
  <si>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</si>
  <si>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</si>
  <si>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</si>
  <si>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</si>
  <si>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</si>
  <si>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</si>
  <si>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</si>
  <si>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</si>
  <si>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</si>
  <si>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</si>
  <si>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</si>
  <si>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宇治市</t>
  </si>
  <si>
    <t>法適用</t>
  </si>
  <si>
    <t>下水道事業</t>
  </si>
  <si>
    <t>公共下水道</t>
  </si>
  <si>
    <t>Ab</t>
  </si>
  <si>
    <t>その他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</si>
  <si>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</si>
  <si>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</si>
  <si>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</si>
  <si>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</si>
  <si>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</si>
  <si>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</si>
  <si>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</si>
  <si>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</si>
  <si>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</si>
  <si>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</si>
  <si>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</si>
  <si>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</si>
  <si>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令和4年度は、経常収支比率が100％を上回ったものの、流動比率とともに類似団体と比べて低い水準にあり、引き続き改善に努める必要がある。これは、現時点の普及率が97.77％であり、今なお下水道整備に取り組んでいることから、多額の設備投資・公債費の償還を要する状況であり、早期に整備を完了した類似団体と比較して、企業債残高対事業規模比率、汚水処理原価は高く、経費回収率、水洗化率は低い状況となっている。
　一方、下水道使用料水準は平成18年の料金改定以後、使用料単価は1㎥あたり160円を超えており、20㎥あたり下水道使用料3,082円と同じく一定の水準に達している。</t>
    <phoneticPr fontId="4"/>
  </si>
  <si>
    <t>　現在も下水道管渠の整備に取り組んでいることから、本市で整備した管渠は新しいものが多い。
　一方で開発等に伴い民間で整備され、のちに本市で引き取った管渠については老朽化したものが多く、これらの更新・修繕が必要となっている。
　本市は比較的新しい管渠が多いこともあり、当面は管渠整備を優先しつつも、老朽管の更新・修繕に取り組んでいく。</t>
    <phoneticPr fontId="4"/>
  </si>
  <si>
    <t>　現時点でも下水道整備に取り組み、多額の設備投資及び公債費の償還を行っており、類似団体と比較して現時点での経営分析は、経費を多く要する状況である。
　他方、使用料単価は1㎥あたり160円を超えており、20㎥あたり下水道使用料3,082円と同じく一定の水準に達している。
　また、建設費及び公債費を除く維持管理費は、人口密度が高いこと・老朽化が進んでいないことから、低い水準にあり、整備が完了すれば、各指標は好転するものと考えられる。
　整備完了に向けて今後も整備の推進が必要であるため、現状の経営がしばらくの間は続くことになるが、一層の正確な経営状況の把握・分析を進め、適正な経営となるように努める。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</si>
</sst>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0.27</c:v>
                </c:pt>
                <c:pt idx="1">
                  <c:v>0.1</c:v>
                </c:pt>
                <c:pt idx="2">
                  <c:v>0.1</c:v>
                </c:pt>
                <c:pt idx="3" formatCode="#,##0.00;&quot;△&quot;#,##0.00">
                  <c:v>0</c:v>
                </c:pt>
                <c:pt idx="4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03-4E1B-996C-A2EFAE69D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0.12</c:v>
                </c:pt>
                <c:pt idx="1">
                  <c:v>0.19</c:v>
                </c:pt>
                <c:pt idx="2">
                  <c:v>0.19</c:v>
                </c:pt>
                <c:pt idx="3">
                  <c:v>0.14000000000000001</c:v>
                </c:pt>
                <c:pt idx="4">
                  <c:v>0.15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03-4E1B-996C-A2EFAE69DA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100.5</c:v>
                </c:pt>
                <c:pt idx="1">
                  <c:v>100.43</c:v>
                </c:pt>
                <c:pt idx="2">
                  <c:v>100.98</c:v>
                </c:pt>
                <c:pt idx="3">
                  <c:v>100.12</c:v>
                </c:pt>
                <c:pt idx="4">
                  <c:v>100.12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8-40DF-8091-874126D8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106.78</c:v>
                </c:pt>
                <c:pt idx="1">
                  <c:v>106.31</c:v>
                </c:pt>
                <c:pt idx="2">
                  <c:v>107.05</c:v>
                </c:pt>
                <c:pt idx="3">
                  <c:v>106.43</c:v>
                </c:pt>
                <c:pt idx="4">
                  <c:v>106.81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A8-40DF-8091-874126D83A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12.34</c:v>
                </c:pt>
                <c:pt idx="1">
                  <c:v>14.99</c:v>
                </c:pt>
                <c:pt idx="2">
                  <c:v>17.309999999999999</c:v>
                </c:pt>
                <c:pt idx="3">
                  <c:v>19.75</c:v>
                </c:pt>
                <c:pt idx="4">
                  <c:v>22.25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09-4D86-A56D-A957FEBCB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29.38</c:v>
                </c:pt>
                <c:pt idx="1">
                  <c:v>30.6</c:v>
                </c:pt>
                <c:pt idx="2">
                  <c:v>27.39</c:v>
                </c:pt>
                <c:pt idx="3">
                  <c:v>30.42</c:v>
                </c:pt>
                <c:pt idx="4">
                  <c:v>32.96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09-4D86-A56D-A957FEBCB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0.49</c:v>
                </c:pt>
                <c:pt idx="1">
                  <c:v>2.4500000000000002</c:v>
                </c:pt>
                <c:pt idx="2">
                  <c:v>3.58</c:v>
                </c:pt>
                <c:pt idx="3">
                  <c:v>3.53</c:v>
                </c:pt>
                <c:pt idx="4">
                  <c:v>3.21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B-420F-8578-A7BE9A0A8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3.45</c:v>
                </c:pt>
                <c:pt idx="1">
                  <c:v>5.0199999999999996</c:v>
                </c:pt>
                <c:pt idx="2">
                  <c:v>5.86</c:v>
                </c:pt>
                <c:pt idx="3">
                  <c:v>6.66</c:v>
                </c:pt>
                <c:pt idx="4">
                  <c:v>8.49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B-420F-8578-A7BE9A0A88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2.2400000000000002</c:v>
                </c:pt>
                <c:pt idx="1">
                  <c:v>1.59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91-443D-96FC-EBC3BE0D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0.19</c:v>
                </c:pt>
                <c:pt idx="1">
                  <c:v>0.05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91-443D-96FC-EBC3BE0DB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45.93</c:v>
                </c:pt>
                <c:pt idx="1">
                  <c:v>43.7</c:v>
                </c:pt>
                <c:pt idx="2">
                  <c:v>42.87</c:v>
                </c:pt>
                <c:pt idx="3">
                  <c:v>56.81</c:v>
                </c:pt>
                <c:pt idx="4">
                  <c:v>38.29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39-47B5-AFBB-187340822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80.64</c:v>
                </c:pt>
                <c:pt idx="1">
                  <c:v>88.1</c:v>
                </c:pt>
                <c:pt idx="2">
                  <c:v>84.84</c:v>
                </c:pt>
                <c:pt idx="3">
                  <c:v>88.42</c:v>
                </c:pt>
                <c:pt idx="4">
                  <c:v>93.63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39-47B5-AFBB-187340822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1450.88</c:v>
                </c:pt>
                <c:pt idx="1">
                  <c:v>1409.27</c:v>
                </c:pt>
                <c:pt idx="2">
                  <c:v>1377.01</c:v>
                </c:pt>
                <c:pt idx="3">
                  <c:v>1353.09</c:v>
                </c:pt>
                <c:pt idx="4">
                  <c:v>1342.33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1C-4A04-BBDD-775D1A56F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606.79999999999995</c:v>
                </c:pt>
                <c:pt idx="1">
                  <c:v>585.55999999999995</c:v>
                </c:pt>
                <c:pt idx="2">
                  <c:v>565.62</c:v>
                </c:pt>
                <c:pt idx="3">
                  <c:v>544.61</c:v>
                </c:pt>
                <c:pt idx="4">
                  <c:v>525.07000000000005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1C-4A04-BBDD-775D1A56FD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88.88</c:v>
                </c:pt>
                <c:pt idx="1">
                  <c:v>89.72</c:v>
                </c:pt>
                <c:pt idx="2">
                  <c:v>90.45</c:v>
                </c:pt>
                <c:pt idx="3">
                  <c:v>96.31</c:v>
                </c:pt>
                <c:pt idx="4">
                  <c:v>96.82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0-4601-B476-5E5439FF5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101.84</c:v>
                </c:pt>
                <c:pt idx="1">
                  <c:v>101.62</c:v>
                </c:pt>
                <c:pt idx="2">
                  <c:v>102.36</c:v>
                </c:pt>
                <c:pt idx="3">
                  <c:v>103.76</c:v>
                </c:pt>
                <c:pt idx="4">
                  <c:v>103.57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0-4601-B476-5E5439FF57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183.76</c:v>
                </c:pt>
                <c:pt idx="1">
                  <c:v>182.1</c:v>
                </c:pt>
                <c:pt idx="2">
                  <c:v>179.41</c:v>
                </c:pt>
                <c:pt idx="3">
                  <c:v>169.15</c:v>
                </c:pt>
                <c:pt idx="4">
                  <c:v>167.82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E8-4076-AFF2-2364370BA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119.39</c:v>
                </c:pt>
                <c:pt idx="1">
                  <c:v>117.41</c:v>
                </c:pt>
                <c:pt idx="2">
                  <c:v>114.01</c:v>
                </c:pt>
                <c:pt idx="3">
                  <c:v>111.18</c:v>
                </c:pt>
                <c:pt idx="4">
                  <c:v>111.78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E8-4076-AFF2-2364370BA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75.11</c:v>
                </c:pt>
                <c:pt idx="1">
                  <c:v>70.739999999999995</c:v>
                </c:pt>
                <c:pt idx="2">
                  <c:v>71.52</c:v>
                </c:pt>
                <c:pt idx="3">
                  <c:v>68.569999999999993</c:v>
                </c:pt>
                <c:pt idx="4">
                  <c:v>66.56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09-4687-8675-CD838DAA9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68.3</c:v>
                </c:pt>
                <c:pt idx="1">
                  <c:v>67.37</c:v>
                </c:pt>
                <c:pt idx="2">
                  <c:v>67.709999999999994</c:v>
                </c:pt>
                <c:pt idx="3">
                  <c:v>67.13</c:v>
                </c:pt>
                <c:pt idx="4">
                  <c:v>66.819999999999993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09-4687-8675-CD838DAA9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85.67</c:v>
                </c:pt>
                <c:pt idx="1">
                  <c:v>87.57</c:v>
                </c:pt>
                <c:pt idx="2">
                  <c:v>88.43</c:v>
                </c:pt>
                <c:pt idx="3">
                  <c:v>88.97</c:v>
                </c:pt>
                <c:pt idx="4">
                  <c:v>89.32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05-4A75-8CDC-F407643E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96.78</c:v>
                </c:pt>
                <c:pt idx="1">
                  <c:v>97</c:v>
                </c:pt>
                <c:pt idx="2">
                  <c:v>97.24</c:v>
                </c:pt>
                <c:pt idx="3">
                  <c:v>97.79</c:v>
                </c:pt>
                <c:pt idx="4">
                  <c:v>97.75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05-4A75-8CDC-F407643E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S61" zoomScaleNormal="100" workbookViewId="0">
      <selection activeCell="CD75" sqref="CD75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京都府　宇治市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35" t="str">
        <f>データ!I6</f>
        <v>法適用</v>
      </c>
      <c r="C8" s="35"/>
      <c r="D8" s="35"/>
      <c r="E8" s="35"/>
      <c r="F8" s="35"/>
      <c r="G8" s="35"/>
      <c r="H8" s="35"/>
      <c r="I8" s="35" t="str">
        <f>データ!J6</f>
        <v>下水道事業</v>
      </c>
      <c r="J8" s="35"/>
      <c r="K8" s="35"/>
      <c r="L8" s="35"/>
      <c r="M8" s="35"/>
      <c r="N8" s="35"/>
      <c r="O8" s="35"/>
      <c r="P8" s="35" t="str">
        <f>データ!K6</f>
        <v>公共下水道</v>
      </c>
      <c r="Q8" s="35"/>
      <c r="R8" s="35"/>
      <c r="S8" s="35"/>
      <c r="T8" s="35"/>
      <c r="U8" s="35"/>
      <c r="V8" s="35"/>
      <c r="W8" s="35" t="str">
        <f>データ!L6</f>
        <v>Ab</v>
      </c>
      <c r="X8" s="35"/>
      <c r="Y8" s="35"/>
      <c r="Z8" s="35"/>
      <c r="AA8" s="35"/>
      <c r="AB8" s="35"/>
      <c r="AC8" s="35"/>
      <c r="AD8" s="36" t="str">
        <f>データ!$M$6</f>
        <v>その他</v>
      </c>
      <c r="AE8" s="36"/>
      <c r="AF8" s="36"/>
      <c r="AG8" s="36"/>
      <c r="AH8" s="36"/>
      <c r="AI8" s="36"/>
      <c r="AJ8" s="36"/>
      <c r="AK8" s="3"/>
      <c r="AL8" s="37">
        <f>データ!S6</f>
        <v>182144</v>
      </c>
      <c r="AM8" s="37"/>
      <c r="AN8" s="37"/>
      <c r="AO8" s="37"/>
      <c r="AP8" s="37"/>
      <c r="AQ8" s="37"/>
      <c r="AR8" s="37"/>
      <c r="AS8" s="37"/>
      <c r="AT8" s="38">
        <f>データ!T6</f>
        <v>67.540000000000006</v>
      </c>
      <c r="AU8" s="38"/>
      <c r="AV8" s="38"/>
      <c r="AW8" s="38"/>
      <c r="AX8" s="38"/>
      <c r="AY8" s="38"/>
      <c r="AZ8" s="38"/>
      <c r="BA8" s="38"/>
      <c r="BB8" s="38">
        <f>データ!U6</f>
        <v>2696.83</v>
      </c>
      <c r="BC8" s="38"/>
      <c r="BD8" s="38"/>
      <c r="BE8" s="38"/>
      <c r="BF8" s="38"/>
      <c r="BG8" s="38"/>
      <c r="BH8" s="38"/>
      <c r="BI8" s="38"/>
      <c r="BJ8" s="3"/>
      <c r="BK8" s="3"/>
      <c r="BL8" s="39" t="s">
        <v>10</v>
      </c>
      <c r="BM8" s="40"/>
      <c r="BN8" s="41" t="s">
        <v>11</v>
      </c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2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8" t="str">
        <f>データ!N6</f>
        <v>-</v>
      </c>
      <c r="C10" s="38"/>
      <c r="D10" s="38"/>
      <c r="E10" s="38"/>
      <c r="F10" s="38"/>
      <c r="G10" s="38"/>
      <c r="H10" s="38"/>
      <c r="I10" s="38">
        <f>データ!O6</f>
        <v>54.54</v>
      </c>
      <c r="J10" s="38"/>
      <c r="K10" s="38"/>
      <c r="L10" s="38"/>
      <c r="M10" s="38"/>
      <c r="N10" s="38"/>
      <c r="O10" s="38"/>
      <c r="P10" s="38">
        <f>データ!P6</f>
        <v>97.77</v>
      </c>
      <c r="Q10" s="38"/>
      <c r="R10" s="38"/>
      <c r="S10" s="38"/>
      <c r="T10" s="38"/>
      <c r="U10" s="38"/>
      <c r="V10" s="38"/>
      <c r="W10" s="38">
        <f>データ!Q6</f>
        <v>89.82</v>
      </c>
      <c r="X10" s="38"/>
      <c r="Y10" s="38"/>
      <c r="Z10" s="38"/>
      <c r="AA10" s="38"/>
      <c r="AB10" s="38"/>
      <c r="AC10" s="38"/>
      <c r="AD10" s="37">
        <f>データ!R6</f>
        <v>3082</v>
      </c>
      <c r="AE10" s="37"/>
      <c r="AF10" s="37"/>
      <c r="AG10" s="37"/>
      <c r="AH10" s="37"/>
      <c r="AI10" s="37"/>
      <c r="AJ10" s="37"/>
      <c r="AK10" s="2"/>
      <c r="AL10" s="37">
        <f>データ!V6</f>
        <v>177572</v>
      </c>
      <c r="AM10" s="37"/>
      <c r="AN10" s="37"/>
      <c r="AO10" s="37"/>
      <c r="AP10" s="37"/>
      <c r="AQ10" s="37"/>
      <c r="AR10" s="37"/>
      <c r="AS10" s="37"/>
      <c r="AT10" s="38">
        <f>データ!W6</f>
        <v>19.600000000000001</v>
      </c>
      <c r="AU10" s="38"/>
      <c r="AV10" s="38"/>
      <c r="AW10" s="38"/>
      <c r="AX10" s="38"/>
      <c r="AY10" s="38"/>
      <c r="AZ10" s="38"/>
      <c r="BA10" s="38"/>
      <c r="BB10" s="38">
        <f>データ!X6</f>
        <v>9059.7999999999993</v>
      </c>
      <c r="BC10" s="38"/>
      <c r="BD10" s="38"/>
      <c r="BE10" s="38"/>
      <c r="BF10" s="38"/>
      <c r="BG10" s="38"/>
      <c r="BH10" s="38"/>
      <c r="BI10" s="38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24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15">
      <c r="A14" s="2"/>
      <c r="B14" s="59" t="s">
        <v>25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5" t="s">
        <v>113</v>
      </c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5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7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5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7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5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7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5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7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5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7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5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7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5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7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5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7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5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7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5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7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5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7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5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7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5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7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5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7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5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7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5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7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5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7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5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7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5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7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5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7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5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7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5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7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5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7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5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7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5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7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5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7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5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7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8"/>
      <c r="BM44" s="69"/>
      <c r="BN44" s="69"/>
      <c r="BO44" s="69"/>
      <c r="BP44" s="69"/>
      <c r="BQ44" s="69"/>
      <c r="BR44" s="69"/>
      <c r="BS44" s="69"/>
      <c r="BT44" s="69"/>
      <c r="BU44" s="69"/>
      <c r="BV44" s="69"/>
      <c r="BW44" s="69"/>
      <c r="BX44" s="69"/>
      <c r="BY44" s="69"/>
      <c r="BZ44" s="70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5" t="s">
        <v>114</v>
      </c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7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5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7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5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7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5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7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5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7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5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7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5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7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5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7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5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7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5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7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5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7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5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7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5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7"/>
    </row>
    <row r="60" spans="1:78" ht="13.5" customHeight="1" x14ac:dyDescent="0.15">
      <c r="A60" s="2"/>
      <c r="B60" s="62" t="s">
        <v>28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65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7"/>
    </row>
    <row r="61" spans="1:78" ht="13.5" customHeight="1" x14ac:dyDescent="0.15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65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7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5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7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8"/>
      <c r="BM63" s="69"/>
      <c r="BN63" s="69"/>
      <c r="BO63" s="69"/>
      <c r="BP63" s="69"/>
      <c r="BQ63" s="69"/>
      <c r="BR63" s="69"/>
      <c r="BS63" s="69"/>
      <c r="BT63" s="69"/>
      <c r="BU63" s="69"/>
      <c r="BV63" s="69"/>
      <c r="BW63" s="69"/>
      <c r="BX63" s="69"/>
      <c r="BY63" s="69"/>
      <c r="BZ63" s="70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65" t="s">
        <v>115</v>
      </c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7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65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7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65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7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65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7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65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7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65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7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65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7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65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7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65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7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65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7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65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7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65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7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65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7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65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7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65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7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65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7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68"/>
      <c r="BM82" s="69"/>
      <c r="BN82" s="69"/>
      <c r="BO82" s="69"/>
      <c r="BP82" s="69"/>
      <c r="BQ82" s="69"/>
      <c r="BR82" s="69"/>
      <c r="BS82" s="69"/>
      <c r="BT82" s="69"/>
      <c r="BU82" s="69"/>
      <c r="BV82" s="69"/>
      <c r="BW82" s="69"/>
      <c r="BX82" s="69"/>
      <c r="BY82" s="69"/>
      <c r="BZ82" s="70"/>
    </row>
    <row r="83" spans="1:78" x14ac:dyDescent="0.15">
      <c r="C83" s="71" t="s">
        <v>30</v>
      </c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71"/>
      <c r="AG83" s="71"/>
      <c r="AH83" s="71"/>
      <c r="AI83" s="71"/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</row>
    <row r="84" spans="1:78" hidden="1" x14ac:dyDescent="0.15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15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Eg4xCoHJteV+tLIDQhDHHy0L0X+iQ80yAAEc3vxQoi0ezt1U4NM1AOaWOKw+srOcmoGPDlkdfJ7SaND8RG9Yng==" saltValue="OOsJ8V3VOIW6FtOyGLJ4AQ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B10:H10"/>
    <mergeCell ref="I10:O10"/>
    <mergeCell ref="P10:V10"/>
    <mergeCell ref="W10:AC10"/>
    <mergeCell ref="AD10:AJ10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I9:O9"/>
    <mergeCell ref="P9:V9"/>
    <mergeCell ref="W9:AC9"/>
    <mergeCell ref="AD9:AJ9"/>
    <mergeCell ref="AL8:AS8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15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15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73" t="s">
        <v>52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53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28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8" x14ac:dyDescent="0.15">
      <c r="A4" s="14" t="s">
        <v>54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55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56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57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58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59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60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61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62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63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64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65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8" x14ac:dyDescent="0.15">
      <c r="A5" s="14" t="s">
        <v>66</v>
      </c>
      <c r="B5" s="17"/>
      <c r="C5" s="17"/>
      <c r="D5" s="17"/>
      <c r="E5" s="17"/>
      <c r="F5" s="17"/>
      <c r="G5" s="17"/>
      <c r="H5" s="18" t="s">
        <v>67</v>
      </c>
      <c r="I5" s="18" t="s">
        <v>68</v>
      </c>
      <c r="J5" s="18" t="s">
        <v>69</v>
      </c>
      <c r="K5" s="18" t="s">
        <v>70</v>
      </c>
      <c r="L5" s="18" t="s">
        <v>71</v>
      </c>
      <c r="M5" s="18" t="s">
        <v>5</v>
      </c>
      <c r="N5" s="18" t="s">
        <v>72</v>
      </c>
      <c r="O5" s="18" t="s">
        <v>73</v>
      </c>
      <c r="P5" s="18" t="s">
        <v>74</v>
      </c>
      <c r="Q5" s="18" t="s">
        <v>75</v>
      </c>
      <c r="R5" s="18" t="s">
        <v>76</v>
      </c>
      <c r="S5" s="18" t="s">
        <v>77</v>
      </c>
      <c r="T5" s="18" t="s">
        <v>78</v>
      </c>
      <c r="U5" s="18" t="s">
        <v>79</v>
      </c>
      <c r="V5" s="18" t="s">
        <v>80</v>
      </c>
      <c r="W5" s="18" t="s">
        <v>81</v>
      </c>
      <c r="X5" s="18" t="s">
        <v>82</v>
      </c>
      <c r="Y5" s="18" t="s">
        <v>83</v>
      </c>
      <c r="Z5" s="18" t="s">
        <v>84</v>
      </c>
      <c r="AA5" s="18" t="s">
        <v>85</v>
      </c>
      <c r="AB5" s="18" t="s">
        <v>86</v>
      </c>
      <c r="AC5" s="18" t="s">
        <v>87</v>
      </c>
      <c r="AD5" s="18" t="s">
        <v>88</v>
      </c>
      <c r="AE5" s="18" t="s">
        <v>89</v>
      </c>
      <c r="AF5" s="18" t="s">
        <v>90</v>
      </c>
      <c r="AG5" s="18" t="s">
        <v>91</v>
      </c>
      <c r="AH5" s="18" t="s">
        <v>92</v>
      </c>
      <c r="AI5" s="18" t="s">
        <v>31</v>
      </c>
      <c r="AJ5" s="18" t="s">
        <v>83</v>
      </c>
      <c r="AK5" s="18" t="s">
        <v>84</v>
      </c>
      <c r="AL5" s="18" t="s">
        <v>85</v>
      </c>
      <c r="AM5" s="18" t="s">
        <v>86</v>
      </c>
      <c r="AN5" s="18" t="s">
        <v>87</v>
      </c>
      <c r="AO5" s="18" t="s">
        <v>88</v>
      </c>
      <c r="AP5" s="18" t="s">
        <v>89</v>
      </c>
      <c r="AQ5" s="18" t="s">
        <v>90</v>
      </c>
      <c r="AR5" s="18" t="s">
        <v>91</v>
      </c>
      <c r="AS5" s="18" t="s">
        <v>92</v>
      </c>
      <c r="AT5" s="18" t="s">
        <v>93</v>
      </c>
      <c r="AU5" s="18" t="s">
        <v>83</v>
      </c>
      <c r="AV5" s="18" t="s">
        <v>84</v>
      </c>
      <c r="AW5" s="18" t="s">
        <v>85</v>
      </c>
      <c r="AX5" s="18" t="s">
        <v>86</v>
      </c>
      <c r="AY5" s="18" t="s">
        <v>87</v>
      </c>
      <c r="AZ5" s="18" t="s">
        <v>88</v>
      </c>
      <c r="BA5" s="18" t="s">
        <v>89</v>
      </c>
      <c r="BB5" s="18" t="s">
        <v>90</v>
      </c>
      <c r="BC5" s="18" t="s">
        <v>91</v>
      </c>
      <c r="BD5" s="18" t="s">
        <v>92</v>
      </c>
      <c r="BE5" s="18" t="s">
        <v>93</v>
      </c>
      <c r="BF5" s="18" t="s">
        <v>83</v>
      </c>
      <c r="BG5" s="18" t="s">
        <v>84</v>
      </c>
      <c r="BH5" s="18" t="s">
        <v>85</v>
      </c>
      <c r="BI5" s="18" t="s">
        <v>86</v>
      </c>
      <c r="BJ5" s="18" t="s">
        <v>87</v>
      </c>
      <c r="BK5" s="18" t="s">
        <v>88</v>
      </c>
      <c r="BL5" s="18" t="s">
        <v>89</v>
      </c>
      <c r="BM5" s="18" t="s">
        <v>90</v>
      </c>
      <c r="BN5" s="18" t="s">
        <v>91</v>
      </c>
      <c r="BO5" s="18" t="s">
        <v>92</v>
      </c>
      <c r="BP5" s="18" t="s">
        <v>93</v>
      </c>
      <c r="BQ5" s="18" t="s">
        <v>83</v>
      </c>
      <c r="BR5" s="18" t="s">
        <v>84</v>
      </c>
      <c r="BS5" s="18" t="s">
        <v>85</v>
      </c>
      <c r="BT5" s="18" t="s">
        <v>86</v>
      </c>
      <c r="BU5" s="18" t="s">
        <v>87</v>
      </c>
      <c r="BV5" s="18" t="s">
        <v>88</v>
      </c>
      <c r="BW5" s="18" t="s">
        <v>89</v>
      </c>
      <c r="BX5" s="18" t="s">
        <v>90</v>
      </c>
      <c r="BY5" s="18" t="s">
        <v>91</v>
      </c>
      <c r="BZ5" s="18" t="s">
        <v>92</v>
      </c>
      <c r="CA5" s="18" t="s">
        <v>93</v>
      </c>
      <c r="CB5" s="18" t="s">
        <v>83</v>
      </c>
      <c r="CC5" s="18" t="s">
        <v>84</v>
      </c>
      <c r="CD5" s="18" t="s">
        <v>85</v>
      </c>
      <c r="CE5" s="18" t="s">
        <v>86</v>
      </c>
      <c r="CF5" s="18" t="s">
        <v>87</v>
      </c>
      <c r="CG5" s="18" t="s">
        <v>88</v>
      </c>
      <c r="CH5" s="18" t="s">
        <v>89</v>
      </c>
      <c r="CI5" s="18" t="s">
        <v>90</v>
      </c>
      <c r="CJ5" s="18" t="s">
        <v>91</v>
      </c>
      <c r="CK5" s="18" t="s">
        <v>92</v>
      </c>
      <c r="CL5" s="18" t="s">
        <v>93</v>
      </c>
      <c r="CM5" s="18" t="s">
        <v>83</v>
      </c>
      <c r="CN5" s="18" t="s">
        <v>84</v>
      </c>
      <c r="CO5" s="18" t="s">
        <v>85</v>
      </c>
      <c r="CP5" s="18" t="s">
        <v>86</v>
      </c>
      <c r="CQ5" s="18" t="s">
        <v>87</v>
      </c>
      <c r="CR5" s="18" t="s">
        <v>88</v>
      </c>
      <c r="CS5" s="18" t="s">
        <v>89</v>
      </c>
      <c r="CT5" s="18" t="s">
        <v>90</v>
      </c>
      <c r="CU5" s="18" t="s">
        <v>91</v>
      </c>
      <c r="CV5" s="18" t="s">
        <v>92</v>
      </c>
      <c r="CW5" s="18" t="s">
        <v>93</v>
      </c>
      <c r="CX5" s="18" t="s">
        <v>83</v>
      </c>
      <c r="CY5" s="18" t="s">
        <v>84</v>
      </c>
      <c r="CZ5" s="18" t="s">
        <v>85</v>
      </c>
      <c r="DA5" s="18" t="s">
        <v>86</v>
      </c>
      <c r="DB5" s="18" t="s">
        <v>87</v>
      </c>
      <c r="DC5" s="18" t="s">
        <v>88</v>
      </c>
      <c r="DD5" s="18" t="s">
        <v>89</v>
      </c>
      <c r="DE5" s="18" t="s">
        <v>90</v>
      </c>
      <c r="DF5" s="18" t="s">
        <v>91</v>
      </c>
      <c r="DG5" s="18" t="s">
        <v>92</v>
      </c>
      <c r="DH5" s="18" t="s">
        <v>93</v>
      </c>
      <c r="DI5" s="18" t="s">
        <v>83</v>
      </c>
      <c r="DJ5" s="18" t="s">
        <v>84</v>
      </c>
      <c r="DK5" s="18" t="s">
        <v>85</v>
      </c>
      <c r="DL5" s="18" t="s">
        <v>86</v>
      </c>
      <c r="DM5" s="18" t="s">
        <v>87</v>
      </c>
      <c r="DN5" s="18" t="s">
        <v>88</v>
      </c>
      <c r="DO5" s="18" t="s">
        <v>89</v>
      </c>
      <c r="DP5" s="18" t="s">
        <v>90</v>
      </c>
      <c r="DQ5" s="18" t="s">
        <v>91</v>
      </c>
      <c r="DR5" s="18" t="s">
        <v>92</v>
      </c>
      <c r="DS5" s="18" t="s">
        <v>93</v>
      </c>
      <c r="DT5" s="18" t="s">
        <v>83</v>
      </c>
      <c r="DU5" s="18" t="s">
        <v>84</v>
      </c>
      <c r="DV5" s="18" t="s">
        <v>85</v>
      </c>
      <c r="DW5" s="18" t="s">
        <v>86</v>
      </c>
      <c r="DX5" s="18" t="s">
        <v>87</v>
      </c>
      <c r="DY5" s="18" t="s">
        <v>88</v>
      </c>
      <c r="DZ5" s="18" t="s">
        <v>89</v>
      </c>
      <c r="EA5" s="18" t="s">
        <v>90</v>
      </c>
      <c r="EB5" s="18" t="s">
        <v>91</v>
      </c>
      <c r="EC5" s="18" t="s">
        <v>92</v>
      </c>
      <c r="ED5" s="18" t="s">
        <v>93</v>
      </c>
      <c r="EE5" s="18" t="s">
        <v>83</v>
      </c>
      <c r="EF5" s="18" t="s">
        <v>84</v>
      </c>
      <c r="EG5" s="18" t="s">
        <v>85</v>
      </c>
      <c r="EH5" s="18" t="s">
        <v>86</v>
      </c>
      <c r="EI5" s="18" t="s">
        <v>87</v>
      </c>
      <c r="EJ5" s="18" t="s">
        <v>88</v>
      </c>
      <c r="EK5" s="18" t="s">
        <v>89</v>
      </c>
      <c r="EL5" s="18" t="s">
        <v>90</v>
      </c>
      <c r="EM5" s="18" t="s">
        <v>91</v>
      </c>
      <c r="EN5" s="18" t="s">
        <v>92</v>
      </c>
      <c r="EO5" s="18" t="s">
        <v>93</v>
      </c>
    </row>
    <row r="6" spans="1:148" s="22" customFormat="1" x14ac:dyDescent="0.15">
      <c r="A6" s="14" t="s">
        <v>94</v>
      </c>
      <c r="B6" s="19">
        <f>B7</f>
        <v>2022</v>
      </c>
      <c r="C6" s="19">
        <f t="shared" ref="C6:X6" si="3">C7</f>
        <v>262048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京都府　宇治市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Ab</v>
      </c>
      <c r="M6" s="19" t="str">
        <f t="shared" si="3"/>
        <v>その他</v>
      </c>
      <c r="N6" s="20" t="str">
        <f t="shared" si="3"/>
        <v>-</v>
      </c>
      <c r="O6" s="20">
        <f t="shared" si="3"/>
        <v>54.54</v>
      </c>
      <c r="P6" s="20">
        <f t="shared" si="3"/>
        <v>97.77</v>
      </c>
      <c r="Q6" s="20">
        <f t="shared" si="3"/>
        <v>89.82</v>
      </c>
      <c r="R6" s="20">
        <f t="shared" si="3"/>
        <v>3082</v>
      </c>
      <c r="S6" s="20">
        <f t="shared" si="3"/>
        <v>182144</v>
      </c>
      <c r="T6" s="20">
        <f t="shared" si="3"/>
        <v>67.540000000000006</v>
      </c>
      <c r="U6" s="20">
        <f t="shared" si="3"/>
        <v>2696.83</v>
      </c>
      <c r="V6" s="20">
        <f t="shared" si="3"/>
        <v>177572</v>
      </c>
      <c r="W6" s="20">
        <f t="shared" si="3"/>
        <v>19.600000000000001</v>
      </c>
      <c r="X6" s="20">
        <f t="shared" si="3"/>
        <v>9059.7999999999993</v>
      </c>
      <c r="Y6" s="21">
        <f>IF(Y7="",NA(),Y7)</f>
        <v>100.5</v>
      </c>
      <c r="Z6" s="21">
        <f t="shared" ref="Z6:AH6" si="4">IF(Z7="",NA(),Z7)</f>
        <v>100.43</v>
      </c>
      <c r="AA6" s="21">
        <f t="shared" si="4"/>
        <v>100.98</v>
      </c>
      <c r="AB6" s="21">
        <f t="shared" si="4"/>
        <v>100.12</v>
      </c>
      <c r="AC6" s="21">
        <f t="shared" si="4"/>
        <v>100.12</v>
      </c>
      <c r="AD6" s="21">
        <f t="shared" si="4"/>
        <v>106.78</v>
      </c>
      <c r="AE6" s="21">
        <f t="shared" si="4"/>
        <v>106.31</v>
      </c>
      <c r="AF6" s="21">
        <f t="shared" si="4"/>
        <v>107.05</v>
      </c>
      <c r="AG6" s="21">
        <f t="shared" si="4"/>
        <v>106.43</v>
      </c>
      <c r="AH6" s="21">
        <f t="shared" si="4"/>
        <v>106.81</v>
      </c>
      <c r="AI6" s="20" t="str">
        <f>IF(AI7="","",IF(AI7="-","【-】","【"&amp;SUBSTITUTE(TEXT(AI7,"#,##0.00"),"-","△")&amp;"】"))</f>
        <v>【106.11】</v>
      </c>
      <c r="AJ6" s="21">
        <f>IF(AJ7="",NA(),AJ7)</f>
        <v>2.2400000000000002</v>
      </c>
      <c r="AK6" s="21">
        <f t="shared" ref="AK6:AS6" si="5">IF(AK7="",NA(),AK7)</f>
        <v>1.59</v>
      </c>
      <c r="AL6" s="20">
        <f t="shared" si="5"/>
        <v>0</v>
      </c>
      <c r="AM6" s="20">
        <f t="shared" si="5"/>
        <v>0</v>
      </c>
      <c r="AN6" s="20">
        <f t="shared" si="5"/>
        <v>0</v>
      </c>
      <c r="AO6" s="21">
        <f t="shared" si="5"/>
        <v>0.19</v>
      </c>
      <c r="AP6" s="21">
        <f t="shared" si="5"/>
        <v>0.05</v>
      </c>
      <c r="AQ6" s="20">
        <f t="shared" si="5"/>
        <v>0</v>
      </c>
      <c r="AR6" s="20">
        <f t="shared" si="5"/>
        <v>0</v>
      </c>
      <c r="AS6" s="20">
        <f t="shared" si="5"/>
        <v>0</v>
      </c>
      <c r="AT6" s="20" t="str">
        <f>IF(AT7="","",IF(AT7="-","【-】","【"&amp;SUBSTITUTE(TEXT(AT7,"#,##0.00"),"-","△")&amp;"】"))</f>
        <v>【3.15】</v>
      </c>
      <c r="AU6" s="21">
        <f>IF(AU7="",NA(),AU7)</f>
        <v>45.93</v>
      </c>
      <c r="AV6" s="21">
        <f t="shared" ref="AV6:BD6" si="6">IF(AV7="",NA(),AV7)</f>
        <v>43.7</v>
      </c>
      <c r="AW6" s="21">
        <f t="shared" si="6"/>
        <v>42.87</v>
      </c>
      <c r="AX6" s="21">
        <f t="shared" si="6"/>
        <v>56.81</v>
      </c>
      <c r="AY6" s="21">
        <f t="shared" si="6"/>
        <v>38.29</v>
      </c>
      <c r="AZ6" s="21">
        <f t="shared" si="6"/>
        <v>80.64</v>
      </c>
      <c r="BA6" s="21">
        <f t="shared" si="6"/>
        <v>88.1</v>
      </c>
      <c r="BB6" s="21">
        <f t="shared" si="6"/>
        <v>84.84</v>
      </c>
      <c r="BC6" s="21">
        <f t="shared" si="6"/>
        <v>88.42</v>
      </c>
      <c r="BD6" s="21">
        <f t="shared" si="6"/>
        <v>93.63</v>
      </c>
      <c r="BE6" s="20" t="str">
        <f>IF(BE7="","",IF(BE7="-","【-】","【"&amp;SUBSTITUTE(TEXT(BE7,"#,##0.00"),"-","△")&amp;"】"))</f>
        <v>【73.44】</v>
      </c>
      <c r="BF6" s="21">
        <f>IF(BF7="",NA(),BF7)</f>
        <v>1450.88</v>
      </c>
      <c r="BG6" s="21">
        <f t="shared" ref="BG6:BO6" si="7">IF(BG7="",NA(),BG7)</f>
        <v>1409.27</v>
      </c>
      <c r="BH6" s="21">
        <f t="shared" si="7"/>
        <v>1377.01</v>
      </c>
      <c r="BI6" s="21">
        <f t="shared" si="7"/>
        <v>1353.09</v>
      </c>
      <c r="BJ6" s="21">
        <f t="shared" si="7"/>
        <v>1342.33</v>
      </c>
      <c r="BK6" s="21">
        <f t="shared" si="7"/>
        <v>606.79999999999995</v>
      </c>
      <c r="BL6" s="21">
        <f t="shared" si="7"/>
        <v>585.55999999999995</v>
      </c>
      <c r="BM6" s="21">
        <f t="shared" si="7"/>
        <v>565.62</v>
      </c>
      <c r="BN6" s="21">
        <f t="shared" si="7"/>
        <v>544.61</v>
      </c>
      <c r="BO6" s="21">
        <f t="shared" si="7"/>
        <v>525.07000000000005</v>
      </c>
      <c r="BP6" s="20" t="str">
        <f>IF(BP7="","",IF(BP7="-","【-】","【"&amp;SUBSTITUTE(TEXT(BP7,"#,##0.00"),"-","△")&amp;"】"))</f>
        <v>【652.82】</v>
      </c>
      <c r="BQ6" s="21">
        <f>IF(BQ7="",NA(),BQ7)</f>
        <v>88.88</v>
      </c>
      <c r="BR6" s="21">
        <f t="shared" ref="BR6:BZ6" si="8">IF(BR7="",NA(),BR7)</f>
        <v>89.72</v>
      </c>
      <c r="BS6" s="21">
        <f t="shared" si="8"/>
        <v>90.45</v>
      </c>
      <c r="BT6" s="21">
        <f t="shared" si="8"/>
        <v>96.31</v>
      </c>
      <c r="BU6" s="21">
        <f t="shared" si="8"/>
        <v>96.82</v>
      </c>
      <c r="BV6" s="21">
        <f t="shared" si="8"/>
        <v>101.84</v>
      </c>
      <c r="BW6" s="21">
        <f t="shared" si="8"/>
        <v>101.62</v>
      </c>
      <c r="BX6" s="21">
        <f t="shared" si="8"/>
        <v>102.36</v>
      </c>
      <c r="BY6" s="21">
        <f t="shared" si="8"/>
        <v>103.76</v>
      </c>
      <c r="BZ6" s="21">
        <f t="shared" si="8"/>
        <v>103.57</v>
      </c>
      <c r="CA6" s="20" t="str">
        <f>IF(CA7="","",IF(CA7="-","【-】","【"&amp;SUBSTITUTE(TEXT(CA7,"#,##0.00"),"-","△")&amp;"】"))</f>
        <v>【97.61】</v>
      </c>
      <c r="CB6" s="21">
        <f>IF(CB7="",NA(),CB7)</f>
        <v>183.76</v>
      </c>
      <c r="CC6" s="21">
        <f t="shared" ref="CC6:CK6" si="9">IF(CC7="",NA(),CC7)</f>
        <v>182.1</v>
      </c>
      <c r="CD6" s="21">
        <f t="shared" si="9"/>
        <v>179.41</v>
      </c>
      <c r="CE6" s="21">
        <f t="shared" si="9"/>
        <v>169.15</v>
      </c>
      <c r="CF6" s="21">
        <f t="shared" si="9"/>
        <v>167.82</v>
      </c>
      <c r="CG6" s="21">
        <f t="shared" si="9"/>
        <v>119.39</v>
      </c>
      <c r="CH6" s="21">
        <f t="shared" si="9"/>
        <v>117.41</v>
      </c>
      <c r="CI6" s="21">
        <f t="shared" si="9"/>
        <v>114.01</v>
      </c>
      <c r="CJ6" s="21">
        <f t="shared" si="9"/>
        <v>111.18</v>
      </c>
      <c r="CK6" s="21">
        <f t="shared" si="9"/>
        <v>111.78</v>
      </c>
      <c r="CL6" s="20" t="str">
        <f>IF(CL7="","",IF(CL7="-","【-】","【"&amp;SUBSTITUTE(TEXT(CL7,"#,##0.00"),"-","△")&amp;"】"))</f>
        <v>【138.29】</v>
      </c>
      <c r="CM6" s="21">
        <f>IF(CM7="",NA(),CM7)</f>
        <v>75.11</v>
      </c>
      <c r="CN6" s="21">
        <f t="shared" ref="CN6:CV6" si="10">IF(CN7="",NA(),CN7)</f>
        <v>70.739999999999995</v>
      </c>
      <c r="CO6" s="21">
        <f t="shared" si="10"/>
        <v>71.52</v>
      </c>
      <c r="CP6" s="21">
        <f t="shared" si="10"/>
        <v>68.569999999999993</v>
      </c>
      <c r="CQ6" s="21">
        <f t="shared" si="10"/>
        <v>66.56</v>
      </c>
      <c r="CR6" s="21">
        <f t="shared" si="10"/>
        <v>68.3</v>
      </c>
      <c r="CS6" s="21">
        <f t="shared" si="10"/>
        <v>67.37</v>
      </c>
      <c r="CT6" s="21">
        <f t="shared" si="10"/>
        <v>67.709999999999994</v>
      </c>
      <c r="CU6" s="21">
        <f t="shared" si="10"/>
        <v>67.13</v>
      </c>
      <c r="CV6" s="21">
        <f t="shared" si="10"/>
        <v>66.819999999999993</v>
      </c>
      <c r="CW6" s="20" t="str">
        <f>IF(CW7="","",IF(CW7="-","【-】","【"&amp;SUBSTITUTE(TEXT(CW7,"#,##0.00"),"-","△")&amp;"】"))</f>
        <v>【59.10】</v>
      </c>
      <c r="CX6" s="21">
        <f>IF(CX7="",NA(),CX7)</f>
        <v>85.67</v>
      </c>
      <c r="CY6" s="21">
        <f t="shared" ref="CY6:DG6" si="11">IF(CY7="",NA(),CY7)</f>
        <v>87.57</v>
      </c>
      <c r="CZ6" s="21">
        <f t="shared" si="11"/>
        <v>88.43</v>
      </c>
      <c r="DA6" s="21">
        <f t="shared" si="11"/>
        <v>88.97</v>
      </c>
      <c r="DB6" s="21">
        <f t="shared" si="11"/>
        <v>89.32</v>
      </c>
      <c r="DC6" s="21">
        <f t="shared" si="11"/>
        <v>96.78</v>
      </c>
      <c r="DD6" s="21">
        <f t="shared" si="11"/>
        <v>97</v>
      </c>
      <c r="DE6" s="21">
        <f t="shared" si="11"/>
        <v>97.24</v>
      </c>
      <c r="DF6" s="21">
        <f t="shared" si="11"/>
        <v>97.79</v>
      </c>
      <c r="DG6" s="21">
        <f t="shared" si="11"/>
        <v>97.75</v>
      </c>
      <c r="DH6" s="20" t="str">
        <f>IF(DH7="","",IF(DH7="-","【-】","【"&amp;SUBSTITUTE(TEXT(DH7,"#,##0.00"),"-","△")&amp;"】"))</f>
        <v>【95.82】</v>
      </c>
      <c r="DI6" s="21">
        <f>IF(DI7="",NA(),DI7)</f>
        <v>12.34</v>
      </c>
      <c r="DJ6" s="21">
        <f t="shared" ref="DJ6:DR6" si="12">IF(DJ7="",NA(),DJ7)</f>
        <v>14.99</v>
      </c>
      <c r="DK6" s="21">
        <f t="shared" si="12"/>
        <v>17.309999999999999</v>
      </c>
      <c r="DL6" s="21">
        <f t="shared" si="12"/>
        <v>19.75</v>
      </c>
      <c r="DM6" s="21">
        <f t="shared" si="12"/>
        <v>22.25</v>
      </c>
      <c r="DN6" s="21">
        <f t="shared" si="12"/>
        <v>29.38</v>
      </c>
      <c r="DO6" s="21">
        <f t="shared" si="12"/>
        <v>30.6</v>
      </c>
      <c r="DP6" s="21">
        <f t="shared" si="12"/>
        <v>27.39</v>
      </c>
      <c r="DQ6" s="21">
        <f t="shared" si="12"/>
        <v>30.42</v>
      </c>
      <c r="DR6" s="21">
        <f t="shared" si="12"/>
        <v>32.96</v>
      </c>
      <c r="DS6" s="20" t="str">
        <f>IF(DS7="","",IF(DS7="-","【-】","【"&amp;SUBSTITUTE(TEXT(DS7,"#,##0.00"),"-","△")&amp;"】"))</f>
        <v>【39.74】</v>
      </c>
      <c r="DT6" s="21">
        <f>IF(DT7="",NA(),DT7)</f>
        <v>0.49</v>
      </c>
      <c r="DU6" s="21">
        <f t="shared" ref="DU6:EC6" si="13">IF(DU7="",NA(),DU7)</f>
        <v>2.4500000000000002</v>
      </c>
      <c r="DV6" s="21">
        <f t="shared" si="13"/>
        <v>3.58</v>
      </c>
      <c r="DW6" s="21">
        <f t="shared" si="13"/>
        <v>3.53</v>
      </c>
      <c r="DX6" s="21">
        <f t="shared" si="13"/>
        <v>3.21</v>
      </c>
      <c r="DY6" s="21">
        <f t="shared" si="13"/>
        <v>3.45</v>
      </c>
      <c r="DZ6" s="21">
        <f t="shared" si="13"/>
        <v>5.0199999999999996</v>
      </c>
      <c r="EA6" s="21">
        <f t="shared" si="13"/>
        <v>5.86</v>
      </c>
      <c r="EB6" s="21">
        <f t="shared" si="13"/>
        <v>6.66</v>
      </c>
      <c r="EC6" s="21">
        <f t="shared" si="13"/>
        <v>8.49</v>
      </c>
      <c r="ED6" s="20" t="str">
        <f>IF(ED7="","",IF(ED7="-","【-】","【"&amp;SUBSTITUTE(TEXT(ED7,"#,##0.00"),"-","△")&amp;"】"))</f>
        <v>【7.62】</v>
      </c>
      <c r="EE6" s="21">
        <f>IF(EE7="",NA(),EE7)</f>
        <v>0.27</v>
      </c>
      <c r="EF6" s="21">
        <f t="shared" ref="EF6:EN6" si="14">IF(EF7="",NA(),EF7)</f>
        <v>0.1</v>
      </c>
      <c r="EG6" s="21">
        <f t="shared" si="14"/>
        <v>0.1</v>
      </c>
      <c r="EH6" s="20">
        <f t="shared" si="14"/>
        <v>0</v>
      </c>
      <c r="EI6" s="21">
        <f t="shared" si="14"/>
        <v>0.13</v>
      </c>
      <c r="EJ6" s="21">
        <f t="shared" si="14"/>
        <v>0.12</v>
      </c>
      <c r="EK6" s="21">
        <f t="shared" si="14"/>
        <v>0.19</v>
      </c>
      <c r="EL6" s="21">
        <f t="shared" si="14"/>
        <v>0.19</v>
      </c>
      <c r="EM6" s="21">
        <f t="shared" si="14"/>
        <v>0.14000000000000001</v>
      </c>
      <c r="EN6" s="21">
        <f t="shared" si="14"/>
        <v>0.15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15">
      <c r="A7" s="14"/>
      <c r="B7" s="23">
        <v>2022</v>
      </c>
      <c r="C7" s="23">
        <v>262048</v>
      </c>
      <c r="D7" s="23">
        <v>46</v>
      </c>
      <c r="E7" s="23">
        <v>17</v>
      </c>
      <c r="F7" s="23">
        <v>1</v>
      </c>
      <c r="G7" s="23">
        <v>0</v>
      </c>
      <c r="H7" s="23" t="s">
        <v>95</v>
      </c>
      <c r="I7" s="23" t="s">
        <v>96</v>
      </c>
      <c r="J7" s="23" t="s">
        <v>97</v>
      </c>
      <c r="K7" s="23" t="s">
        <v>98</v>
      </c>
      <c r="L7" s="23" t="s">
        <v>99</v>
      </c>
      <c r="M7" s="23" t="s">
        <v>100</v>
      </c>
      <c r="N7" s="24" t="s">
        <v>101</v>
      </c>
      <c r="O7" s="24">
        <v>54.54</v>
      </c>
      <c r="P7" s="24">
        <v>97.77</v>
      </c>
      <c r="Q7" s="24">
        <v>89.82</v>
      </c>
      <c r="R7" s="24">
        <v>3082</v>
      </c>
      <c r="S7" s="24">
        <v>182144</v>
      </c>
      <c r="T7" s="24">
        <v>67.540000000000006</v>
      </c>
      <c r="U7" s="24">
        <v>2696.83</v>
      </c>
      <c r="V7" s="24">
        <v>177572</v>
      </c>
      <c r="W7" s="24">
        <v>19.600000000000001</v>
      </c>
      <c r="X7" s="24">
        <v>9059.7999999999993</v>
      </c>
      <c r="Y7" s="24">
        <v>100.5</v>
      </c>
      <c r="Z7" s="24">
        <v>100.43</v>
      </c>
      <c r="AA7" s="24">
        <v>100.98</v>
      </c>
      <c r="AB7" s="24">
        <v>100.12</v>
      </c>
      <c r="AC7" s="24">
        <v>100.12</v>
      </c>
      <c r="AD7" s="24">
        <v>106.78</v>
      </c>
      <c r="AE7" s="24">
        <v>106.31</v>
      </c>
      <c r="AF7" s="24">
        <v>107.05</v>
      </c>
      <c r="AG7" s="24">
        <v>106.43</v>
      </c>
      <c r="AH7" s="24">
        <v>106.81</v>
      </c>
      <c r="AI7" s="24">
        <v>106.11</v>
      </c>
      <c r="AJ7" s="24">
        <v>2.2400000000000002</v>
      </c>
      <c r="AK7" s="24">
        <v>1.59</v>
      </c>
      <c r="AL7" s="24">
        <v>0</v>
      </c>
      <c r="AM7" s="24">
        <v>0</v>
      </c>
      <c r="AN7" s="24">
        <v>0</v>
      </c>
      <c r="AO7" s="24">
        <v>0.19</v>
      </c>
      <c r="AP7" s="24">
        <v>0.05</v>
      </c>
      <c r="AQ7" s="24">
        <v>0</v>
      </c>
      <c r="AR7" s="24">
        <v>0</v>
      </c>
      <c r="AS7" s="24">
        <v>0</v>
      </c>
      <c r="AT7" s="24">
        <v>3.15</v>
      </c>
      <c r="AU7" s="24">
        <v>45.93</v>
      </c>
      <c r="AV7" s="24">
        <v>43.7</v>
      </c>
      <c r="AW7" s="24">
        <v>42.87</v>
      </c>
      <c r="AX7" s="24">
        <v>56.81</v>
      </c>
      <c r="AY7" s="24">
        <v>38.29</v>
      </c>
      <c r="AZ7" s="24">
        <v>80.64</v>
      </c>
      <c r="BA7" s="24">
        <v>88.1</v>
      </c>
      <c r="BB7" s="24">
        <v>84.84</v>
      </c>
      <c r="BC7" s="24">
        <v>88.42</v>
      </c>
      <c r="BD7" s="24">
        <v>93.63</v>
      </c>
      <c r="BE7" s="24">
        <v>73.44</v>
      </c>
      <c r="BF7" s="24">
        <v>1450.88</v>
      </c>
      <c r="BG7" s="24">
        <v>1409.27</v>
      </c>
      <c r="BH7" s="24">
        <v>1377.01</v>
      </c>
      <c r="BI7" s="24">
        <v>1353.09</v>
      </c>
      <c r="BJ7" s="24">
        <v>1342.33</v>
      </c>
      <c r="BK7" s="24">
        <v>606.79999999999995</v>
      </c>
      <c r="BL7" s="24">
        <v>585.55999999999995</v>
      </c>
      <c r="BM7" s="24">
        <v>565.62</v>
      </c>
      <c r="BN7" s="24">
        <v>544.61</v>
      </c>
      <c r="BO7" s="24">
        <v>525.07000000000005</v>
      </c>
      <c r="BP7" s="24">
        <v>652.82000000000005</v>
      </c>
      <c r="BQ7" s="24">
        <v>88.88</v>
      </c>
      <c r="BR7" s="24">
        <v>89.72</v>
      </c>
      <c r="BS7" s="24">
        <v>90.45</v>
      </c>
      <c r="BT7" s="24">
        <v>96.31</v>
      </c>
      <c r="BU7" s="24">
        <v>96.82</v>
      </c>
      <c r="BV7" s="24">
        <v>101.84</v>
      </c>
      <c r="BW7" s="24">
        <v>101.62</v>
      </c>
      <c r="BX7" s="24">
        <v>102.36</v>
      </c>
      <c r="BY7" s="24">
        <v>103.76</v>
      </c>
      <c r="BZ7" s="24">
        <v>103.57</v>
      </c>
      <c r="CA7" s="24">
        <v>97.61</v>
      </c>
      <c r="CB7" s="24">
        <v>183.76</v>
      </c>
      <c r="CC7" s="24">
        <v>182.1</v>
      </c>
      <c r="CD7" s="24">
        <v>179.41</v>
      </c>
      <c r="CE7" s="24">
        <v>169.15</v>
      </c>
      <c r="CF7" s="24">
        <v>167.82</v>
      </c>
      <c r="CG7" s="24">
        <v>119.39</v>
      </c>
      <c r="CH7" s="24">
        <v>117.41</v>
      </c>
      <c r="CI7" s="24">
        <v>114.01</v>
      </c>
      <c r="CJ7" s="24">
        <v>111.18</v>
      </c>
      <c r="CK7" s="24">
        <v>111.78</v>
      </c>
      <c r="CL7" s="24">
        <v>138.29</v>
      </c>
      <c r="CM7" s="24">
        <v>75.11</v>
      </c>
      <c r="CN7" s="24">
        <v>70.739999999999995</v>
      </c>
      <c r="CO7" s="24">
        <v>71.52</v>
      </c>
      <c r="CP7" s="24">
        <v>68.569999999999993</v>
      </c>
      <c r="CQ7" s="24">
        <v>66.56</v>
      </c>
      <c r="CR7" s="24">
        <v>68.3</v>
      </c>
      <c r="CS7" s="24">
        <v>67.37</v>
      </c>
      <c r="CT7" s="24">
        <v>67.709999999999994</v>
      </c>
      <c r="CU7" s="24">
        <v>67.13</v>
      </c>
      <c r="CV7" s="24">
        <v>66.819999999999993</v>
      </c>
      <c r="CW7" s="24">
        <v>59.1</v>
      </c>
      <c r="CX7" s="24">
        <v>85.67</v>
      </c>
      <c r="CY7" s="24">
        <v>87.57</v>
      </c>
      <c r="CZ7" s="24">
        <v>88.43</v>
      </c>
      <c r="DA7" s="24">
        <v>88.97</v>
      </c>
      <c r="DB7" s="24">
        <v>89.32</v>
      </c>
      <c r="DC7" s="24">
        <v>96.78</v>
      </c>
      <c r="DD7" s="24">
        <v>97</v>
      </c>
      <c r="DE7" s="24">
        <v>97.24</v>
      </c>
      <c r="DF7" s="24">
        <v>97.79</v>
      </c>
      <c r="DG7" s="24">
        <v>97.75</v>
      </c>
      <c r="DH7" s="24">
        <v>95.82</v>
      </c>
      <c r="DI7" s="24">
        <v>12.34</v>
      </c>
      <c r="DJ7" s="24">
        <v>14.99</v>
      </c>
      <c r="DK7" s="24">
        <v>17.309999999999999</v>
      </c>
      <c r="DL7" s="24">
        <v>19.75</v>
      </c>
      <c r="DM7" s="24">
        <v>22.25</v>
      </c>
      <c r="DN7" s="24">
        <v>29.38</v>
      </c>
      <c r="DO7" s="24">
        <v>30.6</v>
      </c>
      <c r="DP7" s="24">
        <v>27.39</v>
      </c>
      <c r="DQ7" s="24">
        <v>30.42</v>
      </c>
      <c r="DR7" s="24">
        <v>32.96</v>
      </c>
      <c r="DS7" s="24">
        <v>39.74</v>
      </c>
      <c r="DT7" s="24">
        <v>0.49</v>
      </c>
      <c r="DU7" s="24">
        <v>2.4500000000000002</v>
      </c>
      <c r="DV7" s="24">
        <v>3.58</v>
      </c>
      <c r="DW7" s="24">
        <v>3.53</v>
      </c>
      <c r="DX7" s="24">
        <v>3.21</v>
      </c>
      <c r="DY7" s="24">
        <v>3.45</v>
      </c>
      <c r="DZ7" s="24">
        <v>5.0199999999999996</v>
      </c>
      <c r="EA7" s="24">
        <v>5.86</v>
      </c>
      <c r="EB7" s="24">
        <v>6.66</v>
      </c>
      <c r="EC7" s="24">
        <v>8.49</v>
      </c>
      <c r="ED7" s="24">
        <v>7.62</v>
      </c>
      <c r="EE7" s="24">
        <v>0.27</v>
      </c>
      <c r="EF7" s="24">
        <v>0.1</v>
      </c>
      <c r="EG7" s="24">
        <v>0.1</v>
      </c>
      <c r="EH7" s="24">
        <v>0</v>
      </c>
      <c r="EI7" s="24">
        <v>0.13</v>
      </c>
      <c r="EJ7" s="24">
        <v>0.12</v>
      </c>
      <c r="EK7" s="24">
        <v>0.19</v>
      </c>
      <c r="EL7" s="24">
        <v>0.19</v>
      </c>
      <c r="EM7" s="24">
        <v>0.14000000000000001</v>
      </c>
      <c r="EN7" s="24">
        <v>0.15</v>
      </c>
      <c r="EO7" s="24">
        <v>0.23</v>
      </c>
    </row>
    <row r="8" spans="1:148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15">
      <c r="A9" s="26"/>
      <c r="B9" s="26" t="s">
        <v>102</v>
      </c>
      <c r="C9" s="26" t="s">
        <v>103</v>
      </c>
      <c r="D9" s="26" t="s">
        <v>104</v>
      </c>
      <c r="E9" s="26" t="s">
        <v>105</v>
      </c>
      <c r="F9" s="26" t="s">
        <v>106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15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107</v>
      </c>
    </row>
    <row r="12" spans="1:148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108</v>
      </c>
    </row>
    <row r="13" spans="1:148" x14ac:dyDescent="0.15">
      <c r="B13" t="s">
        <v>109</v>
      </c>
      <c r="C13" t="s">
        <v>110</v>
      </c>
      <c r="D13" t="s">
        <v>110</v>
      </c>
      <c r="E13" t="s">
        <v>111</v>
      </c>
      <c r="F13" t="s">
        <v>110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2024-02-02T07:06:18Z</cp:lastPrinted>
  <dcterms:created xsi:type="dcterms:W3CDTF">2023-12-12T00:48:32Z</dcterms:created>
  <dcterms:modified xsi:type="dcterms:W3CDTF">2024-02-05T08:55:45Z</dcterms:modified>
  <cp:category/>
</cp:coreProperties>
</file>