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98庶務計画業務フォルダ\☆調査関係\R5調査\外部\京都府\060118 【京都府2／6〆】公営企業に係る経営比較分析表（令和４年度決算）の分析等について（依頼）\回答\"/>
    </mc:Choice>
  </mc:AlternateContent>
  <xr:revisionPtr revIDLastSave="0" documentId="13_ncr:1_{128D3CF4-4BD4-4FE7-80C2-D3EB04DE95AF}" xr6:coauthVersionLast="36" xr6:coauthVersionMax="36" xr10:uidLastSave="{00000000-0000-0000-0000-000000000000}"/>
  <workbookProtection workbookAlgorithmName="SHA-512" workbookHashValue="WWaeuPVd+09AYILIepLdht1pNNbm5hxwPNlNKUkgWekC/kskv0bOihLE22mvA+NE9rzL8k3s4mkrIsiM5KEgyQ==" workbookSaltValue="+kPnwAjIl+P4J51RIXgvDg==" workbookSpinCount="100000" lockStructure="1"/>
  <bookViews>
    <workbookView xWindow="0" yWindow="0" windowWidth="12690" windowHeight="68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W10" i="4"/>
  <c r="P10" i="4"/>
  <c r="B10" i="4"/>
  <c r="BB8" i="4"/>
  <c r="AT8" i="4"/>
  <c r="AL8" i="4"/>
  <c r="W8" i="4"/>
  <c r="P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<sst xmlns="http://schemas.openxmlformats.org/spreadsheetml/2006/main" count="228" uniqueCount="114">
  <si>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</si>
  <si>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</si>
  <si>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</si>
  <si>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</si>
  <si>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</si>
  <si>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</si>
  <si>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</si>
  <si>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</si>
  <si>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</si>
  <si>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</si>
  <si>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</si>
  <si>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</si>
  <si>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</si>
  <si>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</si>
  <si>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</si>
  <si>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</si>
  <si>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</si>
  <si>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</si>
  <si>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</si>
  <si>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</si>
  <si>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</si>
  <si>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</si>
  <si>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</si>
  <si>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</si>
  <si>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</si>
  <si>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</si>
  <si>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</si>
  <si>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</si>
  <si>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</si>
  <si>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</si>
  <si>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</si>
  <si>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</si>
  <si>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</si>
  <si>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</si>
  <si>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</si>
  <si>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</si>
  <si>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</si>
  <si>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</si>
  <si>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</si>
  <si>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</si>
  <si>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</si>
  <si>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</si>
  <si>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</si>
  <si>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</si>
  <si>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</si>
  <si>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</si>
  <si>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</si>
  <si>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</si>
  <si>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</si>
  <si>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</si>
  <si>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</si>
  <si>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</si>
  <si>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</si>
  <si>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</si>
  <si>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</si>
  <si>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</si>
  <si>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</si>
  <si>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</si>
  <si>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</si>
  <si>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</si>
  <si>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</si>
  <si>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</si>
  <si>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</si>
  <si>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</si>
  <si>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</si>
  <si>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</si>
  <si>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</si>
  <si>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</si>
  <si>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</si>
  <si>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</si>
  <si>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</si>
  <si>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</si>
  <si>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</si>
  <si>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</si>
  <si>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</si>
  <si>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</si>
  <si>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</si>
  <si>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</si>
  <si>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</si>
  <si>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</si>
  <si>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</si>
  <si>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</si>
  <si>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</si>
  <si>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</si>
  <si>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</si>
  <si>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</si>
  <si>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</si>
  <si>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</si>
  <si>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</si>
  <si>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</si>
  <si>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</si>
  <si>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</si>
  <si>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</si>
  <si>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</si>
  <si>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</si>
  <si>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</si>
  <si>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</si>
  <si>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</si>
  <si>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</si>
  <si>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</si>
  <si>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</si>
  <si>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</si>
  <si>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</si>
  <si>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</si>
  <si>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</si>
  <si>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</si>
  <si>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</si>
  <si>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</si>
  <si>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</si>
  <si>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</si>
  <si>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</si>
  <si>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水道施設の老朽化の状況を示す有形固定資産減価償却率は、年々低下し、令和3年度には全国平均値及び類似団体平均値よりも低くなった。管路経年化率は、全国平均値及び類似団体平均値よりも高く、施設の更新・耐震化工事の早急な実施が必要である。管路更新率は、全国平均値及び類似団体平均値よりも上回っているが、全ての管路の更新には、長期間を要する状況である。</t>
    <phoneticPr fontId="4"/>
  </si>
  <si>
    <t>①経常収支比率は、給水収益の減少等により年々低下しており、令和4年度は93.55となり、赤字が続く結果となっている。
③流動比率は、平成30年度より低下してきていたが、令和3年度はやや上昇したものの、令和4年度は再び低下している。
④企業債残高対給水収益比率は、給水収益の減少や水道施設の更新・耐震化を進めたことに伴う企業債発行等の増により、令和4年度は全国平均値及び類似団体平均値よりも大幅に上回っている。
⑤料金回収率は、100％を下回っており、給水に係る費用が給水収益以外の収入で賄われている状況が続いている。令和4年10月に料金改定を行ったが、物価高騰や受水費の値上がり、新型コロナウイルス感染症や物価高騰の影響を踏まえた支援を目的として水道料金の減免を行ったことにより供給単価が低下し、給水原価は増加しているため、料金回収率は減少した。
⑥給水原価は、総費用の増加等により増加傾向にある。特に令和2年度以降は、府営水道料金の改定による受水費の増により増加している。
⑦施設利用率は、近年低下傾向にあり、令和2年度は1日平均配水量の増加等により上昇したものの、令和3年度より再び低下している。今後も、施設の効率的な運用や水道施設の再編成を進めていく。
⑧有収率は、低下傾向にあるため、改善に向けた取り組みが必要である。</t>
    <rPh sb="44" eb="46">
      <t>アカジ</t>
    </rPh>
    <rPh sb="47" eb="48">
      <t>ツヅ</t>
    </rPh>
    <rPh sb="49" eb="51">
      <t>ケッカ</t>
    </rPh>
    <rPh sb="100" eb="102">
      <t>レイワ</t>
    </rPh>
    <rPh sb="103" eb="105">
      <t>ネンド</t>
    </rPh>
    <rPh sb="106" eb="107">
      <t>フタタ</t>
    </rPh>
    <rPh sb="108" eb="110">
      <t>テイカ</t>
    </rPh>
    <rPh sb="131" eb="133">
      <t>キュウスイ</t>
    </rPh>
    <rPh sb="133" eb="135">
      <t>シュウエキ</t>
    </rPh>
    <rPh sb="136" eb="138">
      <t>ゲンショウ</t>
    </rPh>
    <rPh sb="139" eb="141">
      <t>スイドウ</t>
    </rPh>
    <rPh sb="141" eb="143">
      <t>シセツ</t>
    </rPh>
    <rPh sb="144" eb="146">
      <t>コウシン</t>
    </rPh>
    <rPh sb="147" eb="150">
      <t>タイシンカ</t>
    </rPh>
    <rPh sb="151" eb="152">
      <t>スス</t>
    </rPh>
    <rPh sb="157" eb="158">
      <t>トモナ</t>
    </rPh>
    <rPh sb="159" eb="161">
      <t>キギョウ</t>
    </rPh>
    <rPh sb="161" eb="162">
      <t>サイ</t>
    </rPh>
    <rPh sb="162" eb="164">
      <t>ハッコウ</t>
    </rPh>
    <rPh sb="164" eb="165">
      <t>トウ</t>
    </rPh>
    <rPh sb="177" eb="179">
      <t>ゼンコク</t>
    </rPh>
    <rPh sb="179" eb="182">
      <t>ヘイキンチ</t>
    </rPh>
    <rPh sb="182" eb="183">
      <t>オヨ</t>
    </rPh>
    <rPh sb="184" eb="186">
      <t>ルイジ</t>
    </rPh>
    <rPh sb="186" eb="188">
      <t>ダンタイ</t>
    </rPh>
    <rPh sb="188" eb="191">
      <t>ヘイキンチ</t>
    </rPh>
    <rPh sb="194" eb="196">
      <t>オオハバ</t>
    </rPh>
    <rPh sb="197" eb="199">
      <t>ウワマワ</t>
    </rPh>
    <rPh sb="258" eb="260">
      <t>レイワ</t>
    </rPh>
    <rPh sb="261" eb="262">
      <t>ネン</t>
    </rPh>
    <rPh sb="264" eb="265">
      <t>ガツ</t>
    </rPh>
    <rPh sb="266" eb="268">
      <t>リョウキン</t>
    </rPh>
    <rPh sb="268" eb="270">
      <t>カイテイ</t>
    </rPh>
    <rPh sb="271" eb="272">
      <t>オコナ</t>
    </rPh>
    <rPh sb="276" eb="278">
      <t>ブッカ</t>
    </rPh>
    <rPh sb="278" eb="280">
      <t>コウトウ</t>
    </rPh>
    <rPh sb="281" eb="283">
      <t>ジュスイ</t>
    </rPh>
    <rPh sb="283" eb="284">
      <t>ヒ</t>
    </rPh>
    <rPh sb="285" eb="287">
      <t>ネア</t>
    </rPh>
    <rPh sb="303" eb="305">
      <t>ブッカ</t>
    </rPh>
    <rPh sb="305" eb="307">
      <t>コウトウ</t>
    </rPh>
    <rPh sb="353" eb="355">
      <t>ゾウカ</t>
    </rPh>
    <rPh sb="362" eb="364">
      <t>リョウキン</t>
    </rPh>
    <rPh sb="364" eb="366">
      <t>カイシュウ</t>
    </rPh>
    <rPh sb="366" eb="367">
      <t>リツ</t>
    </rPh>
    <phoneticPr fontId="4"/>
  </si>
  <si>
    <t>令和4年10月に料金改定を実施したが、給水原価が大幅に増加しており、料金回収率が低下している。また経常収支比率も減少傾向にあり、経営状況は悪化している。
水道施設の老朽化は、全国及び類似団体の平均的な状況より進んでいる。
今後においても、給水人口の減少等による給水収益の減少傾向が見込まれる中、水道施設の更新・耐震化を促進するため、宇治市水道事業ビジョン・経営戦略に基づき、より一層、効果的で効率的な事業運営に取り組む必要がある。</t>
    <rPh sb="0" eb="2">
      <t>レイワ</t>
    </rPh>
    <rPh sb="3" eb="4">
      <t>ネン</t>
    </rPh>
    <rPh sb="6" eb="7">
      <t>ガツ</t>
    </rPh>
    <rPh sb="8" eb="10">
      <t>リョウキン</t>
    </rPh>
    <rPh sb="10" eb="12">
      <t>カイテイ</t>
    </rPh>
    <rPh sb="13" eb="15">
      <t>ジッシ</t>
    </rPh>
    <rPh sb="19" eb="21">
      <t>キュウスイ</t>
    </rPh>
    <rPh sb="21" eb="23">
      <t>ゲンカ</t>
    </rPh>
    <rPh sb="24" eb="26">
      <t>オオハバ</t>
    </rPh>
    <rPh sb="27" eb="29">
      <t>ゾウカ</t>
    </rPh>
    <rPh sb="34" eb="36">
      <t>リョウキン</t>
    </rPh>
    <rPh sb="36" eb="38">
      <t>カイシュウ</t>
    </rPh>
    <rPh sb="38" eb="39">
      <t>リツ</t>
    </rPh>
    <rPh sb="58" eb="60">
      <t>ケイコウ</t>
    </rPh>
    <rPh sb="166" eb="169">
      <t>ウジシ</t>
    </rPh>
    <rPh sb="169" eb="171">
      <t>スイドウ</t>
    </rPh>
    <rPh sb="171" eb="173">
      <t>ジギョウ</t>
    </rPh>
    <rPh sb="178" eb="180">
      <t>ケイエイ</t>
    </rPh>
    <rPh sb="180" eb="182">
      <t>センリャク</t>
    </rPh>
    <rPh sb="183" eb="18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</si>
</sst>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c:v>
                </c:pt>
                <c:pt idx="1">
                  <c:v>0.65</c:v>
                </c:pt>
                <c:pt idx="2">
                  <c:v>1.04</c:v>
                </c:pt>
                <c:pt idx="3">
                  <c:v>1.02</c:v>
                </c:pt>
                <c:pt idx="4">
                  <c:v>0.68</c:v>
                </c:pt>
              </c:numCache>
            </c:numRef>
          </c:val>
          <c:extLst>
            <c:ext xmlns:c16="http://schemas.microsoft.com/office/drawing/2014/chart" uri="{C3380CC4-5D6E-409C-BE32-E72D297353CC}">
              <c16:uniqueId val="{00000000-9788-408F-B4EB-F534D746C9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9788-408F-B4EB-F534D746C9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61.56</c:v>
                </c:pt>
                <c:pt idx="1">
                  <c:v>61.35</c:v>
                </c:pt>
                <c:pt idx="2">
                  <c:v>62.99</c:v>
                </c:pt>
                <c:pt idx="3">
                  <c:v>62.49</c:v>
                </c:pt>
                <c:pt idx="4">
                  <c:v>61.27</c:v>
                </c:pt>
              </c:numCache>
            </c:numRef>
          </c:val>
          <c:extLst>
            <c:ext xmlns:c16="http://schemas.microsoft.com/office/drawing/2014/chart" uri="{C3380CC4-5D6E-409C-BE32-E72D297353CC}">
              <c16:uniqueId val="{00000000-E472-4CD4-BF3F-D08B85E267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E472-4CD4-BF3F-D08B85E267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91.06</c:v>
                </c:pt>
                <c:pt idx="1">
                  <c:v>90.16</c:v>
                </c:pt>
                <c:pt idx="2">
                  <c:v>90.01</c:v>
                </c:pt>
                <c:pt idx="3">
                  <c:v>90.84</c:v>
                </c:pt>
                <c:pt idx="4">
                  <c:v>90.78</c:v>
                </c:pt>
              </c:numCache>
            </c:numRef>
          </c:val>
          <c:extLst>
            <c:ext xmlns:c16="http://schemas.microsoft.com/office/drawing/2014/chart" uri="{C3380CC4-5D6E-409C-BE32-E72D297353CC}">
              <c16:uniqueId val="{00000000-B141-423A-8050-C02D1A5650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B141-423A-8050-C02D1A5650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106.03</c:v>
                </c:pt>
                <c:pt idx="1">
                  <c:v>105.26</c:v>
                </c:pt>
                <c:pt idx="2">
                  <c:v>101.07</c:v>
                </c:pt>
                <c:pt idx="3">
                  <c:v>96.95</c:v>
                </c:pt>
                <c:pt idx="4">
                  <c:v>93.55</c:v>
                </c:pt>
              </c:numCache>
            </c:numRef>
          </c:val>
          <c:extLst>
            <c:ext xmlns:c16="http://schemas.microsoft.com/office/drawing/2014/chart" uri="{C3380CC4-5D6E-409C-BE32-E72D297353CC}">
              <c16:uniqueId val="{00000000-28A9-49F5-9599-ECF567C293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28A9-49F5-9599-ECF567C293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53.61</c:v>
                </c:pt>
                <c:pt idx="1">
                  <c:v>53.19</c:v>
                </c:pt>
                <c:pt idx="2">
                  <c:v>52.08</c:v>
                </c:pt>
                <c:pt idx="3">
                  <c:v>50.68</c:v>
                </c:pt>
                <c:pt idx="4">
                  <c:v>50.58</c:v>
                </c:pt>
              </c:numCache>
            </c:numRef>
          </c:val>
          <c:extLst>
            <c:ext xmlns:c16="http://schemas.microsoft.com/office/drawing/2014/chart" uri="{C3380CC4-5D6E-409C-BE32-E72D297353CC}">
              <c16:uniqueId val="{00000000-7B73-4029-BC9E-7EA77248B5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7B73-4029-BC9E-7EA77248B5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22.39</c:v>
                </c:pt>
                <c:pt idx="1">
                  <c:v>25</c:v>
                </c:pt>
                <c:pt idx="2">
                  <c:v>25.77</c:v>
                </c:pt>
                <c:pt idx="3">
                  <c:v>27.18</c:v>
                </c:pt>
                <c:pt idx="4">
                  <c:v>27.86</c:v>
                </c:pt>
              </c:numCache>
            </c:numRef>
          </c:val>
          <c:extLst>
            <c:ext xmlns:c16="http://schemas.microsoft.com/office/drawing/2014/chart" uri="{C3380CC4-5D6E-409C-BE32-E72D297353CC}">
              <c16:uniqueId val="{00000000-EB34-405C-AD4B-40376CE59C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EB34-405C-AD4B-40376CE59C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8C-42AD-AB35-84B3243E4D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AE8C-42AD-AB35-84B3243E4D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213.23</c:v>
                </c:pt>
                <c:pt idx="1">
                  <c:v>192.87</c:v>
                </c:pt>
                <c:pt idx="2">
                  <c:v>167.22</c:v>
                </c:pt>
                <c:pt idx="3">
                  <c:v>175.9</c:v>
                </c:pt>
                <c:pt idx="4">
                  <c:v>173.62</c:v>
                </c:pt>
              </c:numCache>
            </c:numRef>
          </c:val>
          <c:extLst>
            <c:ext xmlns:c16="http://schemas.microsoft.com/office/drawing/2014/chart" uri="{C3380CC4-5D6E-409C-BE32-E72D297353CC}">
              <c16:uniqueId val="{00000000-B4A6-4F46-B537-E9700BCEBC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B4A6-4F46-B537-E9700BCEBC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202.16</c:v>
                </c:pt>
                <c:pt idx="1">
                  <c:v>229.13</c:v>
                </c:pt>
                <c:pt idx="2">
                  <c:v>288.37</c:v>
                </c:pt>
                <c:pt idx="3">
                  <c:v>285.73</c:v>
                </c:pt>
                <c:pt idx="4">
                  <c:v>359.01</c:v>
                </c:pt>
              </c:numCache>
            </c:numRef>
          </c:val>
          <c:extLst>
            <c:ext xmlns:c16="http://schemas.microsoft.com/office/drawing/2014/chart" uri="{C3380CC4-5D6E-409C-BE32-E72D297353CC}">
              <c16:uniqueId val="{00000000-B031-447D-BE83-FCCB4FADD2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B031-447D-BE83-FCCB4FADD2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97.37</c:v>
                </c:pt>
                <c:pt idx="1">
                  <c:v>95.54</c:v>
                </c:pt>
                <c:pt idx="2">
                  <c:v>81.64</c:v>
                </c:pt>
                <c:pt idx="3">
                  <c:v>84.3</c:v>
                </c:pt>
                <c:pt idx="4">
                  <c:v>72.900000000000006</c:v>
                </c:pt>
              </c:numCache>
            </c:numRef>
          </c:val>
          <c:extLst>
            <c:ext xmlns:c16="http://schemas.microsoft.com/office/drawing/2014/chart" uri="{C3380CC4-5D6E-409C-BE32-E72D297353CC}">
              <c16:uniqueId val="{00000000-DDF8-493D-B57B-B1905ACB8B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DDF8-493D-B57B-B1905ACB8B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161.22999999999999</c:v>
                </c:pt>
                <c:pt idx="1">
                  <c:v>164.37</c:v>
                </c:pt>
                <c:pt idx="2">
                  <c:v>169.51</c:v>
                </c:pt>
                <c:pt idx="3">
                  <c:v>184.6</c:v>
                </c:pt>
                <c:pt idx="4">
                  <c:v>196.68</c:v>
                </c:pt>
              </c:numCache>
            </c:numRef>
          </c:val>
          <c:extLst>
            <c:ext xmlns:c16="http://schemas.microsoft.com/office/drawing/2014/chart" uri="{C3380CC4-5D6E-409C-BE32-E72D297353CC}">
              <c16:uniqueId val="{00000000-558F-4E6D-86AC-51395D30BC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558F-4E6D-86AC-51395D30BC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8"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宇治市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182144</v>
      </c>
      <c r="AM8" s="45"/>
      <c r="AN8" s="45"/>
      <c r="AO8" s="45"/>
      <c r="AP8" s="45"/>
      <c r="AQ8" s="45"/>
      <c r="AR8" s="45"/>
      <c r="AS8" s="45"/>
      <c r="AT8" s="46">
        <f>データ!$S$6</f>
        <v>67.540000000000006</v>
      </c>
      <c r="AU8" s="47"/>
      <c r="AV8" s="47"/>
      <c r="AW8" s="47"/>
      <c r="AX8" s="47"/>
      <c r="AY8" s="47"/>
      <c r="AZ8" s="47"/>
      <c r="BA8" s="47"/>
      <c r="BB8" s="48">
        <f>データ!$T$6</f>
        <v>2696.83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60.91</v>
      </c>
      <c r="J10" s="47"/>
      <c r="K10" s="47"/>
      <c r="L10" s="47"/>
      <c r="M10" s="47"/>
      <c r="N10" s="47"/>
      <c r="O10" s="81"/>
      <c r="P10" s="48">
        <f>データ!$P$6</f>
        <v>99.53</v>
      </c>
      <c r="Q10" s="48"/>
      <c r="R10" s="48"/>
      <c r="S10" s="48"/>
      <c r="T10" s="48"/>
      <c r="U10" s="48"/>
      <c r="V10" s="48"/>
      <c r="W10" s="45">
        <f>データ!$Q$6</f>
        <v>3401</v>
      </c>
      <c r="X10" s="45"/>
      <c r="Y10" s="45"/>
      <c r="Z10" s="45"/>
      <c r="AA10" s="45"/>
      <c r="AB10" s="45"/>
      <c r="AC10" s="45"/>
      <c r="AD10" s="2"/>
      <c r="AE10" s="2"/>
      <c r="AF10" s="2"/>
      <c r="AG10" s="2"/>
      <c r="AH10" s="2"/>
      <c r="AI10" s="2"/>
      <c r="AJ10" s="2"/>
      <c r="AK10" s="2"/>
      <c r="AL10" s="45">
        <f>データ!$U$6</f>
        <v>180756</v>
      </c>
      <c r="AM10" s="45"/>
      <c r="AN10" s="45"/>
      <c r="AO10" s="45"/>
      <c r="AP10" s="45"/>
      <c r="AQ10" s="45"/>
      <c r="AR10" s="45"/>
      <c r="AS10" s="45"/>
      <c r="AT10" s="46">
        <f>データ!$V$6</f>
        <v>29.57</v>
      </c>
      <c r="AU10" s="47"/>
      <c r="AV10" s="47"/>
      <c r="AW10" s="47"/>
      <c r="AX10" s="47"/>
      <c r="AY10" s="47"/>
      <c r="AZ10" s="47"/>
      <c r="BA10" s="47"/>
      <c r="BB10" s="48">
        <f>データ!$W$6</f>
        <v>6112.82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19EYRRHcLf7Dwy/9QE18nENDGiYc0JmuLAJMP1/aXmZYanFD/PGmyBpHl96HC2o4q0+ZeTf0FLQHWeKjkL70mQ==" saltValue="f7RgD4I0LHsTf5QjDOc8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262048</v>
      </c>
      <c r="D6" s="20">
        <f t="shared" si="3"/>
        <v>46</v>
      </c>
      <c r="E6" s="20">
        <f t="shared" si="3"/>
        <v>1</v>
      </c>
      <c r="F6" s="20">
        <f t="shared" si="3"/>
        <v>0</v>
      </c>
      <c r="G6" s="20">
        <f t="shared" si="3"/>
        <v>1</v>
      </c>
      <c r="H6" s="20" t="str">
        <f t="shared" si="3"/>
        <v>京都府　宇治市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60.91</v>
      </c>
      <c r="P6" s="21">
        <f t="shared" si="3"/>
        <v>99.53</v>
      </c>
      <c r="Q6" s="21">
        <f t="shared" si="3"/>
        <v>3401</v>
      </c>
      <c r="R6" s="21">
        <f t="shared" si="3"/>
        <v>182144</v>
      </c>
      <c r="S6" s="21">
        <f t="shared" si="3"/>
        <v>67.540000000000006</v>
      </c>
      <c r="T6" s="21">
        <f t="shared" si="3"/>
        <v>2696.83</v>
      </c>
      <c r="U6" s="21">
        <f t="shared" si="3"/>
        <v>180756</v>
      </c>
      <c r="V6" s="21">
        <f t="shared" si="3"/>
        <v>29.57</v>
      </c>
      <c r="W6" s="21">
        <f t="shared" si="3"/>
        <v>6112.82</v>
      </c>
      <c r="X6" s="22">
        <f>IF(X7="",NA(),X7)</f>
        <v>106.03</v>
      </c>
      <c r="Y6" s="22">
        <f t="shared" ref="Y6:AG6" si="4">IF(Y7="",NA(),Y7)</f>
        <v>105.26</v>
      </c>
      <c r="Z6" s="22">
        <f t="shared" si="4"/>
        <v>101.07</v>
      </c>
      <c r="AA6" s="22">
        <f t="shared" si="4"/>
        <v>96.95</v>
      </c>
      <c r="AB6" s="22">
        <f t="shared" si="4"/>
        <v>93.55</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213.23</v>
      </c>
      <c r="AU6" s="22">
        <f t="shared" ref="AU6:BC6" si="6">IF(AU7="",NA(),AU7)</f>
        <v>192.87</v>
      </c>
      <c r="AV6" s="22">
        <f t="shared" si="6"/>
        <v>167.22</v>
      </c>
      <c r="AW6" s="22">
        <f t="shared" si="6"/>
        <v>175.9</v>
      </c>
      <c r="AX6" s="22">
        <f t="shared" si="6"/>
        <v>173.62</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202.16</v>
      </c>
      <c r="BF6" s="22">
        <f t="shared" ref="BF6:BN6" si="7">IF(BF7="",NA(),BF7)</f>
        <v>229.13</v>
      </c>
      <c r="BG6" s="22">
        <f t="shared" si="7"/>
        <v>288.37</v>
      </c>
      <c r="BH6" s="22">
        <f t="shared" si="7"/>
        <v>285.73</v>
      </c>
      <c r="BI6" s="22">
        <f t="shared" si="7"/>
        <v>359.01</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97.37</v>
      </c>
      <c r="BQ6" s="22">
        <f t="shared" ref="BQ6:BY6" si="8">IF(BQ7="",NA(),BQ7)</f>
        <v>95.54</v>
      </c>
      <c r="BR6" s="22">
        <f t="shared" si="8"/>
        <v>81.64</v>
      </c>
      <c r="BS6" s="22">
        <f t="shared" si="8"/>
        <v>84.3</v>
      </c>
      <c r="BT6" s="22">
        <f t="shared" si="8"/>
        <v>72.900000000000006</v>
      </c>
      <c r="BU6" s="22">
        <f t="shared" si="8"/>
        <v>104.84</v>
      </c>
      <c r="BV6" s="22">
        <f t="shared" si="8"/>
        <v>106.11</v>
      </c>
      <c r="BW6" s="22">
        <f t="shared" si="8"/>
        <v>103.75</v>
      </c>
      <c r="BX6" s="22">
        <f t="shared" si="8"/>
        <v>105.3</v>
      </c>
      <c r="BY6" s="22">
        <f t="shared" si="8"/>
        <v>99.41</v>
      </c>
      <c r="BZ6" s="21" t="str">
        <f>IF(BZ7="","",IF(BZ7="-","【-】","【"&amp;SUBSTITUTE(TEXT(BZ7,"#,##0.00"),"-","△")&amp;"】"))</f>
        <v>【97.47】</v>
      </c>
      <c r="CA6" s="22">
        <f>IF(CA7="",NA(),CA7)</f>
        <v>161.22999999999999</v>
      </c>
      <c r="CB6" s="22">
        <f t="shared" ref="CB6:CJ6" si="9">IF(CB7="",NA(),CB7)</f>
        <v>164.37</v>
      </c>
      <c r="CC6" s="22">
        <f t="shared" si="9"/>
        <v>169.51</v>
      </c>
      <c r="CD6" s="22">
        <f t="shared" si="9"/>
        <v>184.6</v>
      </c>
      <c r="CE6" s="22">
        <f t="shared" si="9"/>
        <v>196.68</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61.56</v>
      </c>
      <c r="CM6" s="22">
        <f t="shared" ref="CM6:CU6" si="10">IF(CM7="",NA(),CM7)</f>
        <v>61.35</v>
      </c>
      <c r="CN6" s="22">
        <f t="shared" si="10"/>
        <v>62.99</v>
      </c>
      <c r="CO6" s="22">
        <f t="shared" si="10"/>
        <v>62.49</v>
      </c>
      <c r="CP6" s="22">
        <f t="shared" si="10"/>
        <v>61.27</v>
      </c>
      <c r="CQ6" s="22">
        <f t="shared" si="10"/>
        <v>62.32</v>
      </c>
      <c r="CR6" s="22">
        <f t="shared" si="10"/>
        <v>61.71</v>
      </c>
      <c r="CS6" s="22">
        <f t="shared" si="10"/>
        <v>63.12</v>
      </c>
      <c r="CT6" s="22">
        <f t="shared" si="10"/>
        <v>62.57</v>
      </c>
      <c r="CU6" s="22">
        <f t="shared" si="10"/>
        <v>61.56</v>
      </c>
      <c r="CV6" s="21" t="str">
        <f>IF(CV7="","",IF(CV7="-","【-】","【"&amp;SUBSTITUTE(TEXT(CV7,"#,##0.00"),"-","△")&amp;"】"))</f>
        <v>【59.97】</v>
      </c>
      <c r="CW6" s="22">
        <f>IF(CW7="",NA(),CW7)</f>
        <v>91.06</v>
      </c>
      <c r="CX6" s="22">
        <f t="shared" ref="CX6:DF6" si="11">IF(CX7="",NA(),CX7)</f>
        <v>90.16</v>
      </c>
      <c r="CY6" s="22">
        <f t="shared" si="11"/>
        <v>90.01</v>
      </c>
      <c r="CZ6" s="22">
        <f t="shared" si="11"/>
        <v>90.84</v>
      </c>
      <c r="DA6" s="22">
        <f t="shared" si="11"/>
        <v>90.78</v>
      </c>
      <c r="DB6" s="22">
        <f t="shared" si="11"/>
        <v>90.19</v>
      </c>
      <c r="DC6" s="22">
        <f t="shared" si="11"/>
        <v>90.03</v>
      </c>
      <c r="DD6" s="22">
        <f t="shared" si="11"/>
        <v>90.09</v>
      </c>
      <c r="DE6" s="22">
        <f t="shared" si="11"/>
        <v>90.21</v>
      </c>
      <c r="DF6" s="22">
        <f t="shared" si="11"/>
        <v>90.11</v>
      </c>
      <c r="DG6" s="21" t="str">
        <f>IF(DG7="","",IF(DG7="-","【-】","【"&amp;SUBSTITUTE(TEXT(DG7,"#,##0.00"),"-","△")&amp;"】"))</f>
        <v>【89.76】</v>
      </c>
      <c r="DH6" s="22">
        <f>IF(DH7="",NA(),DH7)</f>
        <v>53.61</v>
      </c>
      <c r="DI6" s="22">
        <f t="shared" ref="DI6:DQ6" si="12">IF(DI7="",NA(),DI7)</f>
        <v>53.19</v>
      </c>
      <c r="DJ6" s="22">
        <f t="shared" si="12"/>
        <v>52.08</v>
      </c>
      <c r="DK6" s="22">
        <f t="shared" si="12"/>
        <v>50.68</v>
      </c>
      <c r="DL6" s="22">
        <f t="shared" si="12"/>
        <v>50.58</v>
      </c>
      <c r="DM6" s="22">
        <f t="shared" si="12"/>
        <v>48.86</v>
      </c>
      <c r="DN6" s="22">
        <f t="shared" si="12"/>
        <v>49.6</v>
      </c>
      <c r="DO6" s="22">
        <f t="shared" si="12"/>
        <v>50.31</v>
      </c>
      <c r="DP6" s="22">
        <f t="shared" si="12"/>
        <v>50.74</v>
      </c>
      <c r="DQ6" s="22">
        <f t="shared" si="12"/>
        <v>51.49</v>
      </c>
      <c r="DR6" s="21" t="str">
        <f>IF(DR7="","",IF(DR7="-","【-】","【"&amp;SUBSTITUTE(TEXT(DR7,"#,##0.00"),"-","△")&amp;"】"))</f>
        <v>【51.51】</v>
      </c>
      <c r="DS6" s="22">
        <f>IF(DS7="",NA(),DS7)</f>
        <v>22.39</v>
      </c>
      <c r="DT6" s="22">
        <f t="shared" ref="DT6:EB6" si="13">IF(DT7="",NA(),DT7)</f>
        <v>25</v>
      </c>
      <c r="DU6" s="22">
        <f t="shared" si="13"/>
        <v>25.77</v>
      </c>
      <c r="DV6" s="22">
        <f t="shared" si="13"/>
        <v>27.18</v>
      </c>
      <c r="DW6" s="22">
        <f t="shared" si="13"/>
        <v>27.86</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0.8</v>
      </c>
      <c r="EE6" s="22">
        <f t="shared" ref="EE6:EM6" si="14">IF(EE7="",NA(),EE7)</f>
        <v>0.65</v>
      </c>
      <c r="EF6" s="22">
        <f t="shared" si="14"/>
        <v>1.04</v>
      </c>
      <c r="EG6" s="22">
        <f t="shared" si="14"/>
        <v>1.02</v>
      </c>
      <c r="EH6" s="22">
        <f t="shared" si="14"/>
        <v>0.68</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262048</v>
      </c>
      <c r="D7" s="24">
        <v>46</v>
      </c>
      <c r="E7" s="24">
        <v>1</v>
      </c>
      <c r="F7" s="24">
        <v>0</v>
      </c>
      <c r="G7" s="24">
        <v>1</v>
      </c>
      <c r="H7" s="24" t="s">
        <v>93</v>
      </c>
      <c r="I7" s="24" t="s">
        <v>94</v>
      </c>
      <c r="J7" s="24" t="s">
        <v>95</v>
      </c>
      <c r="K7" s="24" t="s">
        <v>96</v>
      </c>
      <c r="L7" s="24" t="s">
        <v>97</v>
      </c>
      <c r="M7" s="24" t="s">
        <v>98</v>
      </c>
      <c r="N7" s="25" t="s">
        <v>99</v>
      </c>
      <c r="O7" s="25">
        <v>60.91</v>
      </c>
      <c r="P7" s="25">
        <v>99.53</v>
      </c>
      <c r="Q7" s="25">
        <v>3401</v>
      </c>
      <c r="R7" s="25">
        <v>182144</v>
      </c>
      <c r="S7" s="25">
        <v>67.540000000000006</v>
      </c>
      <c r="T7" s="25">
        <v>2696.83</v>
      </c>
      <c r="U7" s="25">
        <v>180756</v>
      </c>
      <c r="V7" s="25">
        <v>29.57</v>
      </c>
      <c r="W7" s="25">
        <v>6112.82</v>
      </c>
      <c r="X7" s="25">
        <v>106.03</v>
      </c>
      <c r="Y7" s="25">
        <v>105.26</v>
      </c>
      <c r="Z7" s="25">
        <v>101.07</v>
      </c>
      <c r="AA7" s="25">
        <v>96.95</v>
      </c>
      <c r="AB7" s="25">
        <v>93.55</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213.23</v>
      </c>
      <c r="AU7" s="25">
        <v>192.87</v>
      </c>
      <c r="AV7" s="25">
        <v>167.22</v>
      </c>
      <c r="AW7" s="25">
        <v>175.9</v>
      </c>
      <c r="AX7" s="25">
        <v>173.62</v>
      </c>
      <c r="AY7" s="25">
        <v>318.89</v>
      </c>
      <c r="AZ7" s="25">
        <v>309.10000000000002</v>
      </c>
      <c r="BA7" s="25">
        <v>306.08</v>
      </c>
      <c r="BB7" s="25">
        <v>306.14999999999998</v>
      </c>
      <c r="BC7" s="25">
        <v>297.54000000000002</v>
      </c>
      <c r="BD7" s="25">
        <v>252.29</v>
      </c>
      <c r="BE7" s="25">
        <v>202.16</v>
      </c>
      <c r="BF7" s="25">
        <v>229.13</v>
      </c>
      <c r="BG7" s="25">
        <v>288.37</v>
      </c>
      <c r="BH7" s="25">
        <v>285.73</v>
      </c>
      <c r="BI7" s="25">
        <v>359.01</v>
      </c>
      <c r="BJ7" s="25">
        <v>290.07</v>
      </c>
      <c r="BK7" s="25">
        <v>290.42</v>
      </c>
      <c r="BL7" s="25">
        <v>294.66000000000003</v>
      </c>
      <c r="BM7" s="25">
        <v>285.27</v>
      </c>
      <c r="BN7" s="25">
        <v>294.73</v>
      </c>
      <c r="BO7" s="25">
        <v>268.07</v>
      </c>
      <c r="BP7" s="25">
        <v>97.37</v>
      </c>
      <c r="BQ7" s="25">
        <v>95.54</v>
      </c>
      <c r="BR7" s="25">
        <v>81.64</v>
      </c>
      <c r="BS7" s="25">
        <v>84.3</v>
      </c>
      <c r="BT7" s="25">
        <v>72.900000000000006</v>
      </c>
      <c r="BU7" s="25">
        <v>104.84</v>
      </c>
      <c r="BV7" s="25">
        <v>106.11</v>
      </c>
      <c r="BW7" s="25">
        <v>103.75</v>
      </c>
      <c r="BX7" s="25">
        <v>105.3</v>
      </c>
      <c r="BY7" s="25">
        <v>99.41</v>
      </c>
      <c r="BZ7" s="25">
        <v>97.47</v>
      </c>
      <c r="CA7" s="25">
        <v>161.22999999999999</v>
      </c>
      <c r="CB7" s="25">
        <v>164.37</v>
      </c>
      <c r="CC7" s="25">
        <v>169.51</v>
      </c>
      <c r="CD7" s="25">
        <v>184.6</v>
      </c>
      <c r="CE7" s="25">
        <v>196.68</v>
      </c>
      <c r="CF7" s="25">
        <v>161.82</v>
      </c>
      <c r="CG7" s="25">
        <v>161.03</v>
      </c>
      <c r="CH7" s="25">
        <v>159.93</v>
      </c>
      <c r="CI7" s="25">
        <v>162.77000000000001</v>
      </c>
      <c r="CJ7" s="25">
        <v>170.87</v>
      </c>
      <c r="CK7" s="25">
        <v>174.75</v>
      </c>
      <c r="CL7" s="25">
        <v>61.56</v>
      </c>
      <c r="CM7" s="25">
        <v>61.35</v>
      </c>
      <c r="CN7" s="25">
        <v>62.99</v>
      </c>
      <c r="CO7" s="25">
        <v>62.49</v>
      </c>
      <c r="CP7" s="25">
        <v>61.27</v>
      </c>
      <c r="CQ7" s="25">
        <v>62.32</v>
      </c>
      <c r="CR7" s="25">
        <v>61.71</v>
      </c>
      <c r="CS7" s="25">
        <v>63.12</v>
      </c>
      <c r="CT7" s="25">
        <v>62.57</v>
      </c>
      <c r="CU7" s="25">
        <v>61.56</v>
      </c>
      <c r="CV7" s="25">
        <v>59.97</v>
      </c>
      <c r="CW7" s="25">
        <v>91.06</v>
      </c>
      <c r="CX7" s="25">
        <v>90.16</v>
      </c>
      <c r="CY7" s="25">
        <v>90.01</v>
      </c>
      <c r="CZ7" s="25">
        <v>90.84</v>
      </c>
      <c r="DA7" s="25">
        <v>90.78</v>
      </c>
      <c r="DB7" s="25">
        <v>90.19</v>
      </c>
      <c r="DC7" s="25">
        <v>90.03</v>
      </c>
      <c r="DD7" s="25">
        <v>90.09</v>
      </c>
      <c r="DE7" s="25">
        <v>90.21</v>
      </c>
      <c r="DF7" s="25">
        <v>90.11</v>
      </c>
      <c r="DG7" s="25">
        <v>89.76</v>
      </c>
      <c r="DH7" s="25">
        <v>53.61</v>
      </c>
      <c r="DI7" s="25">
        <v>53.19</v>
      </c>
      <c r="DJ7" s="25">
        <v>52.08</v>
      </c>
      <c r="DK7" s="25">
        <v>50.68</v>
      </c>
      <c r="DL7" s="25">
        <v>50.58</v>
      </c>
      <c r="DM7" s="25">
        <v>48.86</v>
      </c>
      <c r="DN7" s="25">
        <v>49.6</v>
      </c>
      <c r="DO7" s="25">
        <v>50.31</v>
      </c>
      <c r="DP7" s="25">
        <v>50.74</v>
      </c>
      <c r="DQ7" s="25">
        <v>51.49</v>
      </c>
      <c r="DR7" s="25">
        <v>51.51</v>
      </c>
      <c r="DS7" s="25">
        <v>22.39</v>
      </c>
      <c r="DT7" s="25">
        <v>25</v>
      </c>
      <c r="DU7" s="25">
        <v>25.77</v>
      </c>
      <c r="DV7" s="25">
        <v>27.18</v>
      </c>
      <c r="DW7" s="25">
        <v>27.86</v>
      </c>
      <c r="DX7" s="25">
        <v>18.510000000000002</v>
      </c>
      <c r="DY7" s="25">
        <v>20.49</v>
      </c>
      <c r="DZ7" s="25">
        <v>21.34</v>
      </c>
      <c r="EA7" s="25">
        <v>23.27</v>
      </c>
      <c r="EB7" s="25">
        <v>25.18</v>
      </c>
      <c r="EC7" s="25">
        <v>23.75</v>
      </c>
      <c r="ED7" s="25">
        <v>0.8</v>
      </c>
      <c r="EE7" s="25">
        <v>0.65</v>
      </c>
      <c r="EF7" s="25">
        <v>1.04</v>
      </c>
      <c r="EG7" s="25">
        <v>1.02</v>
      </c>
      <c r="EH7" s="25">
        <v>0.68</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02908</cp:lastModifiedBy>
  <cp:lastPrinted>2024-01-19T00:24:51Z</cp:lastPrinted>
  <dcterms:created xsi:type="dcterms:W3CDTF">2023-12-05T00:56:44Z</dcterms:created>
  <dcterms:modified xsi:type="dcterms:W3CDTF">2024-01-19T00:24:54Z</dcterms:modified>
  <cp:category/>
</cp:coreProperties>
</file>