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U:\下水道課員\管理担当\経営分析比較表\R５年度R４決算\4.自治振興課修正\"/>
    </mc:Choice>
  </mc:AlternateContent>
  <xr:revisionPtr revIDLastSave="0" documentId="13_ncr:1_{1CA70442-0AA2-45CD-9BDF-07C8A83D95E8}" xr6:coauthVersionLast="47" xr6:coauthVersionMax="47" xr10:uidLastSave="{00000000-0000-0000-0000-000000000000}"/>
  <workbookProtection workbookAlgorithmName="SHA-512" workbookHashValue="pc2Fi/FEcVUXrolfJmc0HtpiSmU2ZASlaM7CHHq+ZCKGbFW1gKDtGMvbNlDi44gnkhqYMsVMbYQAechAhjDngg==" workbookSaltValue="Vd3Y7Y7HpIaE8R4GEQdIaw=="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AD10" i="4" s="1"/>
  <c r="Q6" i="5"/>
  <c r="P6" i="5"/>
  <c r="O6" i="5"/>
  <c r="I10" i="4" s="1"/>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H85" i="4"/>
  <c r="G85" i="4"/>
  <c r="E85" i="4"/>
  <c r="BB10" i="4"/>
  <c r="W10" i="4"/>
  <c r="P10" i="4"/>
  <c r="B10" i="4"/>
  <c r="BB8" i="4"/>
  <c r="AT8" i="4"/>
  <c r="W8" i="4"/>
  <c r="P8" i="4"/>
  <c r="B6" i="4"/>
</calcChain>
</file>

<file path=xl/sharedStrings.xml><?xml version="1.0" encoding="utf-8"?>
<sst xmlns="http://schemas.openxmlformats.org/spreadsheetml/2006/main" count="253" uniqueCount="117">
  <si>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</si>
  <si>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</si>
  <si>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</si>
  <si>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</si>
  <si>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</si>
  <si>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</si>
  <si>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</si>
  <si>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</si>
  <si>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</si>
  <si>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</si>
  <si>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</si>
  <si>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</si>
  <si>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</si>
  <si>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</si>
  <si>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</si>
  <si>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</si>
  <si>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</si>
  <si>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</si>
  <si>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</si>
  <si>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</si>
  <si>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</si>
  <si>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</si>
  <si>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</si>
  <si>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</si>
  <si>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</si>
  <si>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</si>
  <si>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</si>
  <si>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</si>
  <si>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</si>
  <si>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</si>
  <si>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</si>
  <si>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</si>
  <si>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</si>
  <si>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</si>
  <si>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</si>
  <si>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</si>
  <si>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</si>
  <si>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</si>
  <si>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</si>
  <si>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</si>
  <si>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</si>
  <si>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</si>
  <si>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</si>
  <si>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</si>
  <si>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</si>
  <si>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</si>
  <si>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</si>
  <si>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</si>
  <si>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</si>
  <si>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</si>
  <si>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</si>
  <si>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</si>
  <si>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</si>
  <si>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</si>
  <si>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</si>
  <si>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</si>
  <si>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</si>
  <si>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</si>
  <si>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</si>
  <si>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</si>
  <si>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</si>
  <si>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</si>
  <si>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</si>
  <si>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</si>
  <si>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</si>
  <si>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</si>
  <si>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</si>
  <si>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</si>
  <si>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</si>
  <si>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</si>
  <si>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</si>
  <si>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</si>
  <si>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</si>
  <si>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</si>
  <si>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</si>
  <si>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</si>
  <si>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</si>
  <si>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</si>
  <si>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</si>
  <si>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</si>
  <si>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</si>
  <si>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</si>
  <si>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</si>
  <si>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</si>
  <si>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</si>
  <si>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</si>
  <si>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</si>
  <si>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</si>
  <si>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</si>
  <si>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</si>
  <si>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</si>
  <si>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</si>
  <si>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</si>
  <si>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</si>
  <si>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</si>
  <si>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</si>
  <si>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綾部市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</si>
  <si>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</si>
  <si>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</si>
  <si>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</si>
  <si>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</si>
  <si>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</si>
  <si>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</si>
  <si>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</si>
  <si>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</si>
  <si>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</si>
  <si>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</si>
  <si>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</si>
  <si>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</si>
  <si>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</si>
  <si>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</si>
  <si>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</si>
  <si>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</si>
  <si>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</si>
  <si>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本市の農業集落排水事業の経営は厳しい状態であると認識しています。そのため、令和5年4月に使用料改定を行います。汚水処理原価を減少させるため、徹底した維持管理費の削減、適切な投資・改修計画を行い、経営の安定化を図りたいと考えています。</t>
    <rPh sb="37" eb="39">
      <t>レイワ</t>
    </rPh>
    <rPh sb="44" eb="46">
      <t>シヨウ</t>
    </rPh>
    <rPh sb="46" eb="47">
      <t>リョウ</t>
    </rPh>
    <rPh sb="47" eb="49">
      <t>カイテイ</t>
    </rPh>
    <rPh sb="50" eb="51">
      <t>オコナ</t>
    </rPh>
    <rPh sb="100" eb="103">
      <t>アンテイカ</t>
    </rPh>
    <rPh sb="104" eb="105">
      <t>ハカ</t>
    </rPh>
    <phoneticPr fontId="4"/>
  </si>
  <si>
    <t>①有形固定資産減価償却率は、類似団体と比較して低い水準ですが、平成31年4月1日に法適化した影響があり、単純比較が難しい状況です。
②管渠老朽化率及び③管渠改善率については、管渠は比較的新しいため、現状大規模な改修を行う必要はありません。ただし、事業実施から約29年が経過しており、処理場施設等の老朽化が進行しているため、長寿命化計画等を検討していく必要があります。</t>
    <rPh sb="67" eb="68">
      <t>クダ</t>
    </rPh>
    <rPh sb="69" eb="72">
      <t>ロウキュウカ</t>
    </rPh>
    <rPh sb="72" eb="73">
      <t>リツ</t>
    </rPh>
    <rPh sb="73" eb="74">
      <t>オヨ</t>
    </rPh>
    <rPh sb="78" eb="81">
      <t>カイゼンリツ</t>
    </rPh>
    <phoneticPr fontId="4"/>
  </si>
  <si>
    <t>①経常収支比率は100％を下回っており、類似団体と比較して低い水準です。収益に占める一般会計繰入金の割合が高い状況であり、経営改善を図る必要があります。また、⑤経費回収率も100％を下回っています。令和5年4月に使用料改定を行い、改善を図るとともに、引き続き汚水処理費の削減に努めます。
②累積欠損金比率は、類似団体と比較して高い水準です。本年度決算が赤字であったことから累積欠損金が増加しました。累積欠損金の解消に向け経営改善を図る必要があります。
③流動比率は100％を下回っており、類似団体と比較して低い水準です。企業債の償還は平準化債の発行と一般会計繰入金に依存している状況です。
④企業債残高対事業規模比率は企業債の償還が進んだことにより改善したものの、類似団体と比較すると大きく上回っており、維持管理費等も含めて適正な使用料収益の確保が必要です。
⑥汚水処理原価は、類似団体と比較して高い水準です。維持管理費の削減、接続率の向上による有収水量を増加させる取り組みが必要です。
⑦施設利用率は前年度と比較し、やや低下しましたが、類似団体と同水準であり、引き続き適切な投資・改修計画を検討する必要があります。
⑧水洗化率は、類似団体と比較して高い水準となっています。引き続き水洗化の普及促進に努めていく必要があります。</t>
    <rPh sb="99" eb="101">
      <t>レイワ</t>
    </rPh>
    <rPh sb="102" eb="103">
      <t>ネン</t>
    </rPh>
    <rPh sb="104" eb="105">
      <t>ガツ</t>
    </rPh>
    <rPh sb="106" eb="109">
      <t>シヨウリョウ</t>
    </rPh>
    <rPh sb="109" eb="111">
      <t>カイテイ</t>
    </rPh>
    <rPh sb="112" eb="113">
      <t>オコナ</t>
    </rPh>
    <rPh sb="115" eb="117">
      <t>カイゼン</t>
    </rPh>
    <rPh sb="118" eb="119">
      <t>ハカ</t>
    </rPh>
    <rPh sb="125" eb="126">
      <t>ヒ</t>
    </rPh>
    <rPh sb="127" eb="128">
      <t>ツヅ</t>
    </rPh>
    <rPh sb="129" eb="131">
      <t>オスイ</t>
    </rPh>
    <rPh sb="131" eb="134">
      <t>ショリヒ</t>
    </rPh>
    <rPh sb="135" eb="137">
      <t>サクゲン</t>
    </rPh>
    <rPh sb="138" eb="139">
      <t>ツト</t>
    </rPh>
    <rPh sb="451" eb="454">
      <t>ゼンネンド</t>
    </rPh>
    <rPh sb="455" eb="457">
      <t>ヒカク</t>
    </rPh>
    <rPh sb="461" eb="463">
      <t>テイカ</t>
    </rPh>
    <rPh sb="474" eb="475">
      <t>ドウ</t>
    </rPh>
    <rPh sb="475" eb="477">
      <t>スイジュン</t>
    </rPh>
    <rPh sb="481" eb="482">
      <t>ヒ</t>
    </rPh>
    <rPh sb="483" eb="484">
      <t>ツヅ</t>
    </rPh>
    <rPh sb="496" eb="498">
      <t>ケントウ</t>
    </rPh>
    <rPh sb="500" eb="50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</si>
</sst>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0.02</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F13-44C7-AEC1-95E6824F813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0.02</c:v>
                </c:pt>
                <c:pt idx="2">
                  <c:v>0.25</c:v>
                </c:pt>
                <c:pt idx="3">
                  <c:v>0.05</c:v>
                </c:pt>
                <c:pt idx="4">
                  <c:v>0.03</c:v>
                </c:pt>
              </c:numCache>
            </c:numRef>
          </c:val>
          <c:smooth val="0"/>
          <c:extLst>
            <c:ext xmlns:c16="http://schemas.microsoft.com/office/drawing/2014/chart" uri="{C3380CC4-5D6E-409C-BE32-E72D297353CC}">
              <c16:uniqueId val="{00000001-8F13-44C7-AEC1-95E6824F813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84.56</c:v>
                </c:pt>
                <c:pt idx="2">
                  <c:v>85.88</c:v>
                </c:pt>
                <c:pt idx="3">
                  <c:v>82.74</c:v>
                </c:pt>
                <c:pt idx="4">
                  <c:v>82.49</c:v>
                </c:pt>
              </c:numCache>
            </c:numRef>
          </c:val>
          <c:extLst>
            <c:ext xmlns:c16="http://schemas.microsoft.com/office/drawing/2014/chart" uri="{C3380CC4-5D6E-409C-BE32-E72D297353CC}">
              <c16:uniqueId val="{00000000-117F-4A98-9C89-12CF07B1B8F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103.6</c:v>
                </c:pt>
                <c:pt idx="2">
                  <c:v>106.37</c:v>
                </c:pt>
                <c:pt idx="3">
                  <c:v>106.07</c:v>
                </c:pt>
                <c:pt idx="4">
                  <c:v>105.5</c:v>
                </c:pt>
              </c:numCache>
            </c:numRef>
          </c:val>
          <c:smooth val="0"/>
          <c:extLst>
            <c:ext xmlns:c16="http://schemas.microsoft.com/office/drawing/2014/chart" uri="{C3380CC4-5D6E-409C-BE32-E72D297353CC}">
              <c16:uniqueId val="{00000001-117F-4A98-9C89-12CF07B1B8F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3.74</c:v>
                </c:pt>
                <c:pt idx="2">
                  <c:v>7.29</c:v>
                </c:pt>
                <c:pt idx="3">
                  <c:v>10.67</c:v>
                </c:pt>
                <c:pt idx="4">
                  <c:v>13.87</c:v>
                </c:pt>
              </c:numCache>
            </c:numRef>
          </c:val>
          <c:extLst>
            <c:ext xmlns:c16="http://schemas.microsoft.com/office/drawing/2014/chart" uri="{C3380CC4-5D6E-409C-BE32-E72D297353CC}">
              <c16:uniqueId val="{00000000-1DB1-45C4-8E73-A261198A63A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23.06</c:v>
                </c:pt>
                <c:pt idx="2">
                  <c:v>20.34</c:v>
                </c:pt>
                <c:pt idx="3">
                  <c:v>21.85</c:v>
                </c:pt>
                <c:pt idx="4">
                  <c:v>25.19</c:v>
                </c:pt>
              </c:numCache>
            </c:numRef>
          </c:val>
          <c:smooth val="0"/>
          <c:extLst>
            <c:ext xmlns:c16="http://schemas.microsoft.com/office/drawing/2014/chart" uri="{C3380CC4-5D6E-409C-BE32-E72D297353CC}">
              <c16:uniqueId val="{00000001-1DB1-45C4-8E73-A261198A63A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E4F-46B3-A378-A56E620ED5C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2E4F-46B3-A378-A56E620ED5C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231.2</c:v>
                </c:pt>
                <c:pt idx="2">
                  <c:v>306.08</c:v>
                </c:pt>
                <c:pt idx="3">
                  <c:v>419.44</c:v>
                </c:pt>
                <c:pt idx="4">
                  <c:v>529.21</c:v>
                </c:pt>
              </c:numCache>
            </c:numRef>
          </c:val>
          <c:extLst>
            <c:ext xmlns:c16="http://schemas.microsoft.com/office/drawing/2014/chart" uri="{C3380CC4-5D6E-409C-BE32-E72D297353CC}">
              <c16:uniqueId val="{00000000-0B19-4B8A-AB4A-8A921F98A95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193.99</c:v>
                </c:pt>
                <c:pt idx="2">
                  <c:v>139.02000000000001</c:v>
                </c:pt>
                <c:pt idx="3">
                  <c:v>132.04</c:v>
                </c:pt>
                <c:pt idx="4">
                  <c:v>145.43</c:v>
                </c:pt>
              </c:numCache>
            </c:numRef>
          </c:val>
          <c:smooth val="0"/>
          <c:extLst>
            <c:ext xmlns:c16="http://schemas.microsoft.com/office/drawing/2014/chart" uri="{C3380CC4-5D6E-409C-BE32-E72D297353CC}">
              <c16:uniqueId val="{00000001-0B19-4B8A-AB4A-8A921F98A95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9.56</c:v>
                </c:pt>
                <c:pt idx="2">
                  <c:v>10.199999999999999</c:v>
                </c:pt>
                <c:pt idx="3">
                  <c:v>11.79</c:v>
                </c:pt>
                <c:pt idx="4">
                  <c:v>11.01</c:v>
                </c:pt>
              </c:numCache>
            </c:numRef>
          </c:val>
          <c:extLst>
            <c:ext xmlns:c16="http://schemas.microsoft.com/office/drawing/2014/chart" uri="{C3380CC4-5D6E-409C-BE32-E72D297353CC}">
              <c16:uniqueId val="{00000000-F266-44F6-8791-922BC40235A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26.99</c:v>
                </c:pt>
                <c:pt idx="2">
                  <c:v>29.13</c:v>
                </c:pt>
                <c:pt idx="3">
                  <c:v>35.69</c:v>
                </c:pt>
                <c:pt idx="4">
                  <c:v>38.4</c:v>
                </c:pt>
              </c:numCache>
            </c:numRef>
          </c:val>
          <c:smooth val="0"/>
          <c:extLst>
            <c:ext xmlns:c16="http://schemas.microsoft.com/office/drawing/2014/chart" uri="{C3380CC4-5D6E-409C-BE32-E72D297353CC}">
              <c16:uniqueId val="{00000001-F266-44F6-8791-922BC40235A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4386.6099999999997</c:v>
                </c:pt>
                <c:pt idx="2">
                  <c:v>3988.51</c:v>
                </c:pt>
                <c:pt idx="3">
                  <c:v>3875.49</c:v>
                </c:pt>
                <c:pt idx="4">
                  <c:v>3732.59</c:v>
                </c:pt>
              </c:numCache>
            </c:numRef>
          </c:val>
          <c:extLst>
            <c:ext xmlns:c16="http://schemas.microsoft.com/office/drawing/2014/chart" uri="{C3380CC4-5D6E-409C-BE32-E72D297353CC}">
              <c16:uniqueId val="{00000000-5549-401C-9A0F-A35785AF7A0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826.83</c:v>
                </c:pt>
                <c:pt idx="2">
                  <c:v>867.83</c:v>
                </c:pt>
                <c:pt idx="3">
                  <c:v>791.76</c:v>
                </c:pt>
                <c:pt idx="4">
                  <c:v>900.82</c:v>
                </c:pt>
              </c:numCache>
            </c:numRef>
          </c:val>
          <c:smooth val="0"/>
          <c:extLst>
            <c:ext xmlns:c16="http://schemas.microsoft.com/office/drawing/2014/chart" uri="{C3380CC4-5D6E-409C-BE32-E72D297353CC}">
              <c16:uniqueId val="{00000001-5549-401C-9A0F-A35785AF7A0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47.46</c:v>
                </c:pt>
                <c:pt idx="2">
                  <c:v>52.69</c:v>
                </c:pt>
                <c:pt idx="3">
                  <c:v>47.99</c:v>
                </c:pt>
                <c:pt idx="4">
                  <c:v>48.42</c:v>
                </c:pt>
              </c:numCache>
            </c:numRef>
          </c:val>
          <c:extLst>
            <c:ext xmlns:c16="http://schemas.microsoft.com/office/drawing/2014/chart" uri="{C3380CC4-5D6E-409C-BE32-E72D297353CC}">
              <c16:uniqueId val="{00000000-4B89-4DA9-B565-543CE17A977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57.31</c:v>
                </c:pt>
                <c:pt idx="2">
                  <c:v>57.08</c:v>
                </c:pt>
                <c:pt idx="3">
                  <c:v>56.26</c:v>
                </c:pt>
                <c:pt idx="4">
                  <c:v>52.94</c:v>
                </c:pt>
              </c:numCache>
            </c:numRef>
          </c:val>
          <c:smooth val="0"/>
          <c:extLst>
            <c:ext xmlns:c16="http://schemas.microsoft.com/office/drawing/2014/chart" uri="{C3380CC4-5D6E-409C-BE32-E72D297353CC}">
              <c16:uniqueId val="{00000001-4B89-4DA9-B565-543CE17A977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343.79</c:v>
                </c:pt>
                <c:pt idx="2">
                  <c:v>321.08</c:v>
                </c:pt>
                <c:pt idx="3">
                  <c:v>353.54</c:v>
                </c:pt>
                <c:pt idx="4">
                  <c:v>353.38</c:v>
                </c:pt>
              </c:numCache>
            </c:numRef>
          </c:val>
          <c:extLst>
            <c:ext xmlns:c16="http://schemas.microsoft.com/office/drawing/2014/chart" uri="{C3380CC4-5D6E-409C-BE32-E72D297353CC}">
              <c16:uniqueId val="{00000000-807C-4A69-8E9A-53D06D8C3EA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807C-4A69-8E9A-53D06D8C3EA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51.13</c:v>
                </c:pt>
                <c:pt idx="2">
                  <c:v>53</c:v>
                </c:pt>
                <c:pt idx="3">
                  <c:v>53.3</c:v>
                </c:pt>
                <c:pt idx="4">
                  <c:v>51.08</c:v>
                </c:pt>
              </c:numCache>
            </c:numRef>
          </c:val>
          <c:extLst>
            <c:ext xmlns:c16="http://schemas.microsoft.com/office/drawing/2014/chart" uri="{C3380CC4-5D6E-409C-BE32-E72D297353CC}">
              <c16:uniqueId val="{00000000-5CA9-4EE4-8967-D3D221A342D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50.14</c:v>
                </c:pt>
                <c:pt idx="2">
                  <c:v>54.83</c:v>
                </c:pt>
                <c:pt idx="3">
                  <c:v>66.53</c:v>
                </c:pt>
                <c:pt idx="4">
                  <c:v>52.35</c:v>
                </c:pt>
              </c:numCache>
            </c:numRef>
          </c:val>
          <c:smooth val="0"/>
          <c:extLst>
            <c:ext xmlns:c16="http://schemas.microsoft.com/office/drawing/2014/chart" uri="{C3380CC4-5D6E-409C-BE32-E72D297353CC}">
              <c16:uniqueId val="{00000001-5CA9-4EE4-8967-D3D221A342D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93.34</c:v>
                </c:pt>
                <c:pt idx="2">
                  <c:v>93.47</c:v>
                </c:pt>
                <c:pt idx="3">
                  <c:v>93.49</c:v>
                </c:pt>
                <c:pt idx="4">
                  <c:v>93.55</c:v>
                </c:pt>
              </c:numCache>
            </c:numRef>
          </c:val>
          <c:extLst>
            <c:ext xmlns:c16="http://schemas.microsoft.com/office/drawing/2014/chart" uri="{C3380CC4-5D6E-409C-BE32-E72D297353CC}">
              <c16:uniqueId val="{00000000-D8C9-44AD-AE37-323E9F25C1C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84.98</c:v>
                </c:pt>
                <c:pt idx="2">
                  <c:v>84.7</c:v>
                </c:pt>
                <c:pt idx="3">
                  <c:v>84.67</c:v>
                </c:pt>
                <c:pt idx="4">
                  <c:v>84.39</c:v>
                </c:pt>
              </c:numCache>
            </c:numRef>
          </c:val>
          <c:smooth val="0"/>
          <c:extLst>
            <c:ext xmlns:c16="http://schemas.microsoft.com/office/drawing/2014/chart" uri="{C3380CC4-5D6E-409C-BE32-E72D297353CC}">
              <c16:uniqueId val="{00000001-D8C9-44AD-AE37-323E9F25C1C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K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京都府　綾部市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3"/>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51">
        <f>データ!S6</f>
        <v>31959</v>
      </c>
      <c r="AM8" s="51"/>
      <c r="AN8" s="51"/>
      <c r="AO8" s="51"/>
      <c r="AP8" s="51"/>
      <c r="AQ8" s="51"/>
      <c r="AR8" s="51"/>
      <c r="AS8" s="51"/>
      <c r="AT8" s="52">
        <f>データ!T6</f>
        <v>347.1</v>
      </c>
      <c r="AU8" s="52"/>
      <c r="AV8" s="52"/>
      <c r="AW8" s="52"/>
      <c r="AX8" s="52"/>
      <c r="AY8" s="52"/>
      <c r="AZ8" s="52"/>
      <c r="BA8" s="52"/>
      <c r="BB8" s="52">
        <f>データ!U6</f>
        <v>92.07</v>
      </c>
      <c r="BC8" s="52"/>
      <c r="BD8" s="52"/>
      <c r="BE8" s="52"/>
      <c r="BF8" s="52"/>
      <c r="BG8" s="52"/>
      <c r="BH8" s="52"/>
      <c r="BI8" s="52"/>
      <c r="BJ8" s="3"/>
      <c r="BK8" s="3"/>
      <c r="BL8" s="67" t="s">
        <v>10</v>
      </c>
      <c r="BM8" s="68"/>
      <c r="BN8" s="69" t="s">
        <v>11</v>
      </c>
      <c r="BO8" s="69"/>
      <c r="BP8" s="69"/>
      <c r="BQ8" s="69"/>
      <c r="BR8" s="69"/>
      <c r="BS8" s="69"/>
      <c r="BT8" s="69"/>
      <c r="BU8" s="69"/>
      <c r="BV8" s="69"/>
      <c r="BW8" s="69"/>
      <c r="BX8" s="69"/>
      <c r="BY8" s="70"/>
    </row>
    <row r="9" spans="1:78" ht="18.75" customHeight="1" x14ac:dyDescent="0.15">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57" t="s">
        <v>16</v>
      </c>
      <c r="AE9" s="57"/>
      <c r="AF9" s="57"/>
      <c r="AG9" s="57"/>
      <c r="AH9" s="57"/>
      <c r="AI9" s="57"/>
      <c r="AJ9" s="57"/>
      <c r="AK9" s="3"/>
      <c r="AL9" s="57" t="s">
        <v>17</v>
      </c>
      <c r="AM9" s="57"/>
      <c r="AN9" s="57"/>
      <c r="AO9" s="57"/>
      <c r="AP9" s="57"/>
      <c r="AQ9" s="57"/>
      <c r="AR9" s="57"/>
      <c r="AS9" s="57"/>
      <c r="AT9" s="57" t="s">
        <v>18</v>
      </c>
      <c r="AU9" s="57"/>
      <c r="AV9" s="57"/>
      <c r="AW9" s="57"/>
      <c r="AX9" s="57"/>
      <c r="AY9" s="57"/>
      <c r="AZ9" s="57"/>
      <c r="BA9" s="57"/>
      <c r="BB9" s="57" t="s">
        <v>19</v>
      </c>
      <c r="BC9" s="57"/>
      <c r="BD9" s="57"/>
      <c r="BE9" s="57"/>
      <c r="BF9" s="57"/>
      <c r="BG9" s="57"/>
      <c r="BH9" s="57"/>
      <c r="BI9" s="57"/>
      <c r="BJ9" s="3"/>
      <c r="BK9" s="3"/>
      <c r="BL9" s="58" t="s">
        <v>20</v>
      </c>
      <c r="BM9" s="59"/>
      <c r="BN9" s="60" t="s">
        <v>21</v>
      </c>
      <c r="BO9" s="60"/>
      <c r="BP9" s="60"/>
      <c r="BQ9" s="60"/>
      <c r="BR9" s="60"/>
      <c r="BS9" s="60"/>
      <c r="BT9" s="60"/>
      <c r="BU9" s="60"/>
      <c r="BV9" s="60"/>
      <c r="BW9" s="60"/>
      <c r="BX9" s="60"/>
      <c r="BY9" s="61"/>
    </row>
    <row r="10" spans="1:78" ht="18.75" customHeight="1" x14ac:dyDescent="0.15">
      <c r="A10" s="2"/>
      <c r="B10" s="52" t="str">
        <f>データ!N6</f>
        <v>-</v>
      </c>
      <c r="C10" s="52"/>
      <c r="D10" s="52"/>
      <c r="E10" s="52"/>
      <c r="F10" s="52"/>
      <c r="G10" s="52"/>
      <c r="H10" s="52"/>
      <c r="I10" s="52">
        <f>データ!O6</f>
        <v>56.1</v>
      </c>
      <c r="J10" s="52"/>
      <c r="K10" s="52"/>
      <c r="L10" s="52"/>
      <c r="M10" s="52"/>
      <c r="N10" s="52"/>
      <c r="O10" s="52"/>
      <c r="P10" s="52">
        <f>データ!P6</f>
        <v>12.84</v>
      </c>
      <c r="Q10" s="52"/>
      <c r="R10" s="52"/>
      <c r="S10" s="52"/>
      <c r="T10" s="52"/>
      <c r="U10" s="52"/>
      <c r="V10" s="52"/>
      <c r="W10" s="52">
        <f>データ!Q6</f>
        <v>90.91</v>
      </c>
      <c r="X10" s="52"/>
      <c r="Y10" s="52"/>
      <c r="Z10" s="52"/>
      <c r="AA10" s="52"/>
      <c r="AB10" s="52"/>
      <c r="AC10" s="52"/>
      <c r="AD10" s="51">
        <f>データ!R6</f>
        <v>2750</v>
      </c>
      <c r="AE10" s="51"/>
      <c r="AF10" s="51"/>
      <c r="AG10" s="51"/>
      <c r="AH10" s="51"/>
      <c r="AI10" s="51"/>
      <c r="AJ10" s="51"/>
      <c r="AK10" s="2"/>
      <c r="AL10" s="51">
        <f>データ!V6</f>
        <v>4075</v>
      </c>
      <c r="AM10" s="51"/>
      <c r="AN10" s="51"/>
      <c r="AO10" s="51"/>
      <c r="AP10" s="51"/>
      <c r="AQ10" s="51"/>
      <c r="AR10" s="51"/>
      <c r="AS10" s="51"/>
      <c r="AT10" s="52">
        <f>データ!W6</f>
        <v>2.96</v>
      </c>
      <c r="AU10" s="52"/>
      <c r="AV10" s="52"/>
      <c r="AW10" s="52"/>
      <c r="AX10" s="52"/>
      <c r="AY10" s="52"/>
      <c r="AZ10" s="52"/>
      <c r="BA10" s="52"/>
      <c r="BB10" s="52">
        <f>データ!X6</f>
        <v>1376.69</v>
      </c>
      <c r="BC10" s="52"/>
      <c r="BD10" s="52"/>
      <c r="BE10" s="52"/>
      <c r="BF10" s="52"/>
      <c r="BG10" s="52"/>
      <c r="BH10" s="52"/>
      <c r="BI10" s="52"/>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4" t="s">
        <v>116</v>
      </c>
      <c r="BM16" s="45"/>
      <c r="BN16" s="45"/>
      <c r="BO16" s="45"/>
      <c r="BP16" s="45"/>
      <c r="BQ16" s="45"/>
      <c r="BR16" s="45"/>
      <c r="BS16" s="45"/>
      <c r="BT16" s="45"/>
      <c r="BU16" s="45"/>
      <c r="BV16" s="45"/>
      <c r="BW16" s="45"/>
      <c r="BX16" s="45"/>
      <c r="BY16" s="45"/>
      <c r="BZ16" s="4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4"/>
      <c r="BM17" s="45"/>
      <c r="BN17" s="45"/>
      <c r="BO17" s="45"/>
      <c r="BP17" s="45"/>
      <c r="BQ17" s="45"/>
      <c r="BR17" s="45"/>
      <c r="BS17" s="45"/>
      <c r="BT17" s="45"/>
      <c r="BU17" s="45"/>
      <c r="BV17" s="45"/>
      <c r="BW17" s="45"/>
      <c r="BX17" s="45"/>
      <c r="BY17" s="45"/>
      <c r="BZ17" s="4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4"/>
      <c r="BM18" s="45"/>
      <c r="BN18" s="45"/>
      <c r="BO18" s="45"/>
      <c r="BP18" s="45"/>
      <c r="BQ18" s="45"/>
      <c r="BR18" s="45"/>
      <c r="BS18" s="45"/>
      <c r="BT18" s="45"/>
      <c r="BU18" s="45"/>
      <c r="BV18" s="45"/>
      <c r="BW18" s="45"/>
      <c r="BX18" s="45"/>
      <c r="BY18" s="45"/>
      <c r="BZ18" s="4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4"/>
      <c r="BM19" s="45"/>
      <c r="BN19" s="45"/>
      <c r="BO19" s="45"/>
      <c r="BP19" s="45"/>
      <c r="BQ19" s="45"/>
      <c r="BR19" s="45"/>
      <c r="BS19" s="45"/>
      <c r="BT19" s="45"/>
      <c r="BU19" s="45"/>
      <c r="BV19" s="45"/>
      <c r="BW19" s="45"/>
      <c r="BX19" s="45"/>
      <c r="BY19" s="45"/>
      <c r="BZ19" s="4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4"/>
      <c r="BM20" s="45"/>
      <c r="BN20" s="45"/>
      <c r="BO20" s="45"/>
      <c r="BP20" s="45"/>
      <c r="BQ20" s="45"/>
      <c r="BR20" s="45"/>
      <c r="BS20" s="45"/>
      <c r="BT20" s="45"/>
      <c r="BU20" s="45"/>
      <c r="BV20" s="45"/>
      <c r="BW20" s="45"/>
      <c r="BX20" s="45"/>
      <c r="BY20" s="45"/>
      <c r="BZ20" s="4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4"/>
      <c r="BM21" s="45"/>
      <c r="BN21" s="45"/>
      <c r="BO21" s="45"/>
      <c r="BP21" s="45"/>
      <c r="BQ21" s="45"/>
      <c r="BR21" s="45"/>
      <c r="BS21" s="45"/>
      <c r="BT21" s="45"/>
      <c r="BU21" s="45"/>
      <c r="BV21" s="45"/>
      <c r="BW21" s="45"/>
      <c r="BX21" s="45"/>
      <c r="BY21" s="45"/>
      <c r="BZ21" s="4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4"/>
      <c r="BM22" s="45"/>
      <c r="BN22" s="45"/>
      <c r="BO22" s="45"/>
      <c r="BP22" s="45"/>
      <c r="BQ22" s="45"/>
      <c r="BR22" s="45"/>
      <c r="BS22" s="45"/>
      <c r="BT22" s="45"/>
      <c r="BU22" s="45"/>
      <c r="BV22" s="45"/>
      <c r="BW22" s="45"/>
      <c r="BX22" s="45"/>
      <c r="BY22" s="45"/>
      <c r="BZ22" s="4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4"/>
      <c r="BM23" s="45"/>
      <c r="BN23" s="45"/>
      <c r="BO23" s="45"/>
      <c r="BP23" s="45"/>
      <c r="BQ23" s="45"/>
      <c r="BR23" s="45"/>
      <c r="BS23" s="45"/>
      <c r="BT23" s="45"/>
      <c r="BU23" s="45"/>
      <c r="BV23" s="45"/>
      <c r="BW23" s="45"/>
      <c r="BX23" s="45"/>
      <c r="BY23" s="45"/>
      <c r="BZ23" s="4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4"/>
      <c r="BM24" s="45"/>
      <c r="BN24" s="45"/>
      <c r="BO24" s="45"/>
      <c r="BP24" s="45"/>
      <c r="BQ24" s="45"/>
      <c r="BR24" s="45"/>
      <c r="BS24" s="45"/>
      <c r="BT24" s="45"/>
      <c r="BU24" s="45"/>
      <c r="BV24" s="45"/>
      <c r="BW24" s="45"/>
      <c r="BX24" s="45"/>
      <c r="BY24" s="45"/>
      <c r="BZ24" s="4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4"/>
      <c r="BM25" s="45"/>
      <c r="BN25" s="45"/>
      <c r="BO25" s="45"/>
      <c r="BP25" s="45"/>
      <c r="BQ25" s="45"/>
      <c r="BR25" s="45"/>
      <c r="BS25" s="45"/>
      <c r="BT25" s="45"/>
      <c r="BU25" s="45"/>
      <c r="BV25" s="45"/>
      <c r="BW25" s="45"/>
      <c r="BX25" s="45"/>
      <c r="BY25" s="45"/>
      <c r="BZ25" s="4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4"/>
      <c r="BM26" s="45"/>
      <c r="BN26" s="45"/>
      <c r="BO26" s="45"/>
      <c r="BP26" s="45"/>
      <c r="BQ26" s="45"/>
      <c r="BR26" s="45"/>
      <c r="BS26" s="45"/>
      <c r="BT26" s="45"/>
      <c r="BU26" s="45"/>
      <c r="BV26" s="45"/>
      <c r="BW26" s="45"/>
      <c r="BX26" s="45"/>
      <c r="BY26" s="45"/>
      <c r="BZ26" s="4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4"/>
      <c r="BM27" s="45"/>
      <c r="BN27" s="45"/>
      <c r="BO27" s="45"/>
      <c r="BP27" s="45"/>
      <c r="BQ27" s="45"/>
      <c r="BR27" s="45"/>
      <c r="BS27" s="45"/>
      <c r="BT27" s="45"/>
      <c r="BU27" s="45"/>
      <c r="BV27" s="45"/>
      <c r="BW27" s="45"/>
      <c r="BX27" s="45"/>
      <c r="BY27" s="45"/>
      <c r="BZ27" s="4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4"/>
      <c r="BM28" s="45"/>
      <c r="BN28" s="45"/>
      <c r="BO28" s="45"/>
      <c r="BP28" s="45"/>
      <c r="BQ28" s="45"/>
      <c r="BR28" s="45"/>
      <c r="BS28" s="45"/>
      <c r="BT28" s="45"/>
      <c r="BU28" s="45"/>
      <c r="BV28" s="45"/>
      <c r="BW28" s="45"/>
      <c r="BX28" s="45"/>
      <c r="BY28" s="45"/>
      <c r="BZ28" s="4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4"/>
      <c r="BM29" s="45"/>
      <c r="BN29" s="45"/>
      <c r="BO29" s="45"/>
      <c r="BP29" s="45"/>
      <c r="BQ29" s="45"/>
      <c r="BR29" s="45"/>
      <c r="BS29" s="45"/>
      <c r="BT29" s="45"/>
      <c r="BU29" s="45"/>
      <c r="BV29" s="45"/>
      <c r="BW29" s="45"/>
      <c r="BX29" s="45"/>
      <c r="BY29" s="45"/>
      <c r="BZ29" s="4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4"/>
      <c r="BM30" s="45"/>
      <c r="BN30" s="45"/>
      <c r="BO30" s="45"/>
      <c r="BP30" s="45"/>
      <c r="BQ30" s="45"/>
      <c r="BR30" s="45"/>
      <c r="BS30" s="45"/>
      <c r="BT30" s="45"/>
      <c r="BU30" s="45"/>
      <c r="BV30" s="45"/>
      <c r="BW30" s="45"/>
      <c r="BX30" s="45"/>
      <c r="BY30" s="45"/>
      <c r="BZ30" s="4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4"/>
      <c r="BM31" s="45"/>
      <c r="BN31" s="45"/>
      <c r="BO31" s="45"/>
      <c r="BP31" s="45"/>
      <c r="BQ31" s="45"/>
      <c r="BR31" s="45"/>
      <c r="BS31" s="45"/>
      <c r="BT31" s="45"/>
      <c r="BU31" s="45"/>
      <c r="BV31" s="45"/>
      <c r="BW31" s="45"/>
      <c r="BX31" s="45"/>
      <c r="BY31" s="45"/>
      <c r="BZ31" s="4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4"/>
      <c r="BM32" s="45"/>
      <c r="BN32" s="45"/>
      <c r="BO32" s="45"/>
      <c r="BP32" s="45"/>
      <c r="BQ32" s="45"/>
      <c r="BR32" s="45"/>
      <c r="BS32" s="45"/>
      <c r="BT32" s="45"/>
      <c r="BU32" s="45"/>
      <c r="BV32" s="45"/>
      <c r="BW32" s="45"/>
      <c r="BX32" s="45"/>
      <c r="BY32" s="45"/>
      <c r="BZ32" s="4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4"/>
      <c r="BM33" s="45"/>
      <c r="BN33" s="45"/>
      <c r="BO33" s="45"/>
      <c r="BP33" s="45"/>
      <c r="BQ33" s="45"/>
      <c r="BR33" s="45"/>
      <c r="BS33" s="45"/>
      <c r="BT33" s="45"/>
      <c r="BU33" s="45"/>
      <c r="BV33" s="45"/>
      <c r="BW33" s="45"/>
      <c r="BX33" s="45"/>
      <c r="BY33" s="45"/>
      <c r="BZ33" s="4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4"/>
      <c r="BM34" s="45"/>
      <c r="BN34" s="45"/>
      <c r="BO34" s="45"/>
      <c r="BP34" s="45"/>
      <c r="BQ34" s="45"/>
      <c r="BR34" s="45"/>
      <c r="BS34" s="45"/>
      <c r="BT34" s="45"/>
      <c r="BU34" s="45"/>
      <c r="BV34" s="45"/>
      <c r="BW34" s="45"/>
      <c r="BX34" s="45"/>
      <c r="BY34" s="45"/>
      <c r="BZ34" s="4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4"/>
      <c r="BM35" s="45"/>
      <c r="BN35" s="45"/>
      <c r="BO35" s="45"/>
      <c r="BP35" s="45"/>
      <c r="BQ35" s="45"/>
      <c r="BR35" s="45"/>
      <c r="BS35" s="45"/>
      <c r="BT35" s="45"/>
      <c r="BU35" s="45"/>
      <c r="BV35" s="45"/>
      <c r="BW35" s="45"/>
      <c r="BX35" s="45"/>
      <c r="BY35" s="45"/>
      <c r="BZ35" s="4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4"/>
      <c r="BM36" s="45"/>
      <c r="BN36" s="45"/>
      <c r="BO36" s="45"/>
      <c r="BP36" s="45"/>
      <c r="BQ36" s="45"/>
      <c r="BR36" s="45"/>
      <c r="BS36" s="45"/>
      <c r="BT36" s="45"/>
      <c r="BU36" s="45"/>
      <c r="BV36" s="45"/>
      <c r="BW36" s="45"/>
      <c r="BX36" s="45"/>
      <c r="BY36" s="45"/>
      <c r="BZ36" s="4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4"/>
      <c r="BM37" s="45"/>
      <c r="BN37" s="45"/>
      <c r="BO37" s="45"/>
      <c r="BP37" s="45"/>
      <c r="BQ37" s="45"/>
      <c r="BR37" s="45"/>
      <c r="BS37" s="45"/>
      <c r="BT37" s="45"/>
      <c r="BU37" s="45"/>
      <c r="BV37" s="45"/>
      <c r="BW37" s="45"/>
      <c r="BX37" s="45"/>
      <c r="BY37" s="45"/>
      <c r="BZ37" s="4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4"/>
      <c r="BM38" s="45"/>
      <c r="BN38" s="45"/>
      <c r="BO38" s="45"/>
      <c r="BP38" s="45"/>
      <c r="BQ38" s="45"/>
      <c r="BR38" s="45"/>
      <c r="BS38" s="45"/>
      <c r="BT38" s="45"/>
      <c r="BU38" s="45"/>
      <c r="BV38" s="45"/>
      <c r="BW38" s="45"/>
      <c r="BX38" s="45"/>
      <c r="BY38" s="45"/>
      <c r="BZ38" s="4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4"/>
      <c r="BM39" s="45"/>
      <c r="BN39" s="45"/>
      <c r="BO39" s="45"/>
      <c r="BP39" s="45"/>
      <c r="BQ39" s="45"/>
      <c r="BR39" s="45"/>
      <c r="BS39" s="45"/>
      <c r="BT39" s="45"/>
      <c r="BU39" s="45"/>
      <c r="BV39" s="45"/>
      <c r="BW39" s="45"/>
      <c r="BX39" s="45"/>
      <c r="BY39" s="45"/>
      <c r="BZ39" s="4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4"/>
      <c r="BM40" s="45"/>
      <c r="BN40" s="45"/>
      <c r="BO40" s="45"/>
      <c r="BP40" s="45"/>
      <c r="BQ40" s="45"/>
      <c r="BR40" s="45"/>
      <c r="BS40" s="45"/>
      <c r="BT40" s="45"/>
      <c r="BU40" s="45"/>
      <c r="BV40" s="45"/>
      <c r="BW40" s="45"/>
      <c r="BX40" s="45"/>
      <c r="BY40" s="45"/>
      <c r="BZ40" s="4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4"/>
      <c r="BM41" s="45"/>
      <c r="BN41" s="45"/>
      <c r="BO41" s="45"/>
      <c r="BP41" s="45"/>
      <c r="BQ41" s="45"/>
      <c r="BR41" s="45"/>
      <c r="BS41" s="45"/>
      <c r="BT41" s="45"/>
      <c r="BU41" s="45"/>
      <c r="BV41" s="45"/>
      <c r="BW41" s="45"/>
      <c r="BX41" s="45"/>
      <c r="BY41" s="45"/>
      <c r="BZ41" s="4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4"/>
      <c r="BM42" s="45"/>
      <c r="BN42" s="45"/>
      <c r="BO42" s="45"/>
      <c r="BP42" s="45"/>
      <c r="BQ42" s="45"/>
      <c r="BR42" s="45"/>
      <c r="BS42" s="45"/>
      <c r="BT42" s="45"/>
      <c r="BU42" s="45"/>
      <c r="BV42" s="45"/>
      <c r="BW42" s="45"/>
      <c r="BX42" s="45"/>
      <c r="BY42" s="45"/>
      <c r="BZ42" s="4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4"/>
      <c r="BM43" s="45"/>
      <c r="BN43" s="45"/>
      <c r="BO43" s="45"/>
      <c r="BP43" s="45"/>
      <c r="BQ43" s="45"/>
      <c r="BR43" s="45"/>
      <c r="BS43" s="45"/>
      <c r="BT43" s="45"/>
      <c r="BU43" s="45"/>
      <c r="BV43" s="45"/>
      <c r="BW43" s="45"/>
      <c r="BX43" s="45"/>
      <c r="BY43" s="45"/>
      <c r="BZ43" s="4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7"/>
      <c r="BM44" s="48"/>
      <c r="BN44" s="48"/>
      <c r="BO44" s="48"/>
      <c r="BP44" s="48"/>
      <c r="BQ44" s="48"/>
      <c r="BR44" s="48"/>
      <c r="BS44" s="48"/>
      <c r="BT44" s="48"/>
      <c r="BU44" s="48"/>
      <c r="BV44" s="48"/>
      <c r="BW44" s="48"/>
      <c r="BX44" s="48"/>
      <c r="BY44" s="48"/>
      <c r="BZ44" s="4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114</v>
      </c>
      <c r="BM66" s="45"/>
      <c r="BN66" s="45"/>
      <c r="BO66" s="45"/>
      <c r="BP66" s="45"/>
      <c r="BQ66" s="45"/>
      <c r="BR66" s="45"/>
      <c r="BS66" s="45"/>
      <c r="BT66" s="45"/>
      <c r="BU66" s="45"/>
      <c r="BV66" s="45"/>
      <c r="BW66" s="45"/>
      <c r="BX66" s="45"/>
      <c r="BY66" s="45"/>
      <c r="BZ66" s="4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15">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kGnJLb78qSMrAqhLuu946I5ENuKXiWQkadrEQFWKjPLDHiUL/DJjAGmz/JcKoEQ21GSS6R2AqqgVruMH92c2Lw==" saltValue="wHrEqmWcoTIu74aoCPrE/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262030</v>
      </c>
      <c r="D6" s="19">
        <f t="shared" si="3"/>
        <v>46</v>
      </c>
      <c r="E6" s="19">
        <f t="shared" si="3"/>
        <v>17</v>
      </c>
      <c r="F6" s="19">
        <f t="shared" si="3"/>
        <v>5</v>
      </c>
      <c r="G6" s="19">
        <f t="shared" si="3"/>
        <v>0</v>
      </c>
      <c r="H6" s="19" t="str">
        <f t="shared" si="3"/>
        <v>京都府　綾部市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56.1</v>
      </c>
      <c r="P6" s="20">
        <f t="shared" si="3"/>
        <v>12.84</v>
      </c>
      <c r="Q6" s="20">
        <f t="shared" si="3"/>
        <v>90.91</v>
      </c>
      <c r="R6" s="20">
        <f t="shared" si="3"/>
        <v>2750</v>
      </c>
      <c r="S6" s="20">
        <f t="shared" si="3"/>
        <v>31959</v>
      </c>
      <c r="T6" s="20">
        <f t="shared" si="3"/>
        <v>347.1</v>
      </c>
      <c r="U6" s="20">
        <f t="shared" si="3"/>
        <v>92.07</v>
      </c>
      <c r="V6" s="20">
        <f t="shared" si="3"/>
        <v>4075</v>
      </c>
      <c r="W6" s="20">
        <f t="shared" si="3"/>
        <v>2.96</v>
      </c>
      <c r="X6" s="20">
        <f t="shared" si="3"/>
        <v>1376.69</v>
      </c>
      <c r="Y6" s="21" t="str">
        <f>IF(Y7="",NA(),Y7)</f>
        <v>-</v>
      </c>
      <c r="Z6" s="21">
        <f t="shared" ref="Z6:AH6" si="4">IF(Z7="",NA(),Z7)</f>
        <v>84.56</v>
      </c>
      <c r="AA6" s="21">
        <f t="shared" si="4"/>
        <v>85.88</v>
      </c>
      <c r="AB6" s="21">
        <f t="shared" si="4"/>
        <v>82.74</v>
      </c>
      <c r="AC6" s="21">
        <f t="shared" si="4"/>
        <v>82.49</v>
      </c>
      <c r="AD6" s="21" t="str">
        <f t="shared" si="4"/>
        <v>-</v>
      </c>
      <c r="AE6" s="21">
        <f t="shared" si="4"/>
        <v>103.6</v>
      </c>
      <c r="AF6" s="21">
        <f t="shared" si="4"/>
        <v>106.37</v>
      </c>
      <c r="AG6" s="21">
        <f t="shared" si="4"/>
        <v>106.07</v>
      </c>
      <c r="AH6" s="21">
        <f t="shared" si="4"/>
        <v>105.5</v>
      </c>
      <c r="AI6" s="20" t="str">
        <f>IF(AI7="","",IF(AI7="-","【-】","【"&amp;SUBSTITUTE(TEXT(AI7,"#,##0.00"),"-","△")&amp;"】"))</f>
        <v>【103.61】</v>
      </c>
      <c r="AJ6" s="21" t="str">
        <f>IF(AJ7="",NA(),AJ7)</f>
        <v>-</v>
      </c>
      <c r="AK6" s="21">
        <f t="shared" ref="AK6:AS6" si="5">IF(AK7="",NA(),AK7)</f>
        <v>231.2</v>
      </c>
      <c r="AL6" s="21">
        <f t="shared" si="5"/>
        <v>306.08</v>
      </c>
      <c r="AM6" s="21">
        <f t="shared" si="5"/>
        <v>419.44</v>
      </c>
      <c r="AN6" s="21">
        <f t="shared" si="5"/>
        <v>529.21</v>
      </c>
      <c r="AO6" s="21" t="str">
        <f t="shared" si="5"/>
        <v>-</v>
      </c>
      <c r="AP6" s="21">
        <f t="shared" si="5"/>
        <v>193.99</v>
      </c>
      <c r="AQ6" s="21">
        <f t="shared" si="5"/>
        <v>139.02000000000001</v>
      </c>
      <c r="AR6" s="21">
        <f t="shared" si="5"/>
        <v>132.04</v>
      </c>
      <c r="AS6" s="21">
        <f t="shared" si="5"/>
        <v>145.43</v>
      </c>
      <c r="AT6" s="20" t="str">
        <f>IF(AT7="","",IF(AT7="-","【-】","【"&amp;SUBSTITUTE(TEXT(AT7,"#,##0.00"),"-","△")&amp;"】"))</f>
        <v>【133.62】</v>
      </c>
      <c r="AU6" s="21" t="str">
        <f>IF(AU7="",NA(),AU7)</f>
        <v>-</v>
      </c>
      <c r="AV6" s="21">
        <f t="shared" ref="AV6:BD6" si="6">IF(AV7="",NA(),AV7)</f>
        <v>9.56</v>
      </c>
      <c r="AW6" s="21">
        <f t="shared" si="6"/>
        <v>10.199999999999999</v>
      </c>
      <c r="AX6" s="21">
        <f t="shared" si="6"/>
        <v>11.79</v>
      </c>
      <c r="AY6" s="21">
        <f t="shared" si="6"/>
        <v>11.01</v>
      </c>
      <c r="AZ6" s="21" t="str">
        <f t="shared" si="6"/>
        <v>-</v>
      </c>
      <c r="BA6" s="21">
        <f t="shared" si="6"/>
        <v>26.99</v>
      </c>
      <c r="BB6" s="21">
        <f t="shared" si="6"/>
        <v>29.13</v>
      </c>
      <c r="BC6" s="21">
        <f t="shared" si="6"/>
        <v>35.69</v>
      </c>
      <c r="BD6" s="21">
        <f t="shared" si="6"/>
        <v>38.4</v>
      </c>
      <c r="BE6" s="20" t="str">
        <f>IF(BE7="","",IF(BE7="-","【-】","【"&amp;SUBSTITUTE(TEXT(BE7,"#,##0.00"),"-","△")&amp;"】"))</f>
        <v>【36.94】</v>
      </c>
      <c r="BF6" s="21" t="str">
        <f>IF(BF7="",NA(),BF7)</f>
        <v>-</v>
      </c>
      <c r="BG6" s="21">
        <f t="shared" ref="BG6:BO6" si="7">IF(BG7="",NA(),BG7)</f>
        <v>4386.6099999999997</v>
      </c>
      <c r="BH6" s="21">
        <f t="shared" si="7"/>
        <v>3988.51</v>
      </c>
      <c r="BI6" s="21">
        <f t="shared" si="7"/>
        <v>3875.49</v>
      </c>
      <c r="BJ6" s="21">
        <f t="shared" si="7"/>
        <v>3732.59</v>
      </c>
      <c r="BK6" s="21" t="str">
        <f t="shared" si="7"/>
        <v>-</v>
      </c>
      <c r="BL6" s="21">
        <f t="shared" si="7"/>
        <v>826.83</v>
      </c>
      <c r="BM6" s="21">
        <f t="shared" si="7"/>
        <v>867.83</v>
      </c>
      <c r="BN6" s="21">
        <f t="shared" si="7"/>
        <v>791.76</v>
      </c>
      <c r="BO6" s="21">
        <f t="shared" si="7"/>
        <v>900.82</v>
      </c>
      <c r="BP6" s="20" t="str">
        <f>IF(BP7="","",IF(BP7="-","【-】","【"&amp;SUBSTITUTE(TEXT(BP7,"#,##0.00"),"-","△")&amp;"】"))</f>
        <v>【809.19】</v>
      </c>
      <c r="BQ6" s="21" t="str">
        <f>IF(BQ7="",NA(),BQ7)</f>
        <v>-</v>
      </c>
      <c r="BR6" s="21">
        <f t="shared" ref="BR6:BZ6" si="8">IF(BR7="",NA(),BR7)</f>
        <v>47.46</v>
      </c>
      <c r="BS6" s="21">
        <f t="shared" si="8"/>
        <v>52.69</v>
      </c>
      <c r="BT6" s="21">
        <f t="shared" si="8"/>
        <v>47.99</v>
      </c>
      <c r="BU6" s="21">
        <f t="shared" si="8"/>
        <v>48.42</v>
      </c>
      <c r="BV6" s="21" t="str">
        <f t="shared" si="8"/>
        <v>-</v>
      </c>
      <c r="BW6" s="21">
        <f t="shared" si="8"/>
        <v>57.31</v>
      </c>
      <c r="BX6" s="21">
        <f t="shared" si="8"/>
        <v>57.08</v>
      </c>
      <c r="BY6" s="21">
        <f t="shared" si="8"/>
        <v>56.26</v>
      </c>
      <c r="BZ6" s="21">
        <f t="shared" si="8"/>
        <v>52.94</v>
      </c>
      <c r="CA6" s="20" t="str">
        <f>IF(CA7="","",IF(CA7="-","【-】","【"&amp;SUBSTITUTE(TEXT(CA7,"#,##0.00"),"-","△")&amp;"】"))</f>
        <v>【57.02】</v>
      </c>
      <c r="CB6" s="21" t="str">
        <f>IF(CB7="",NA(),CB7)</f>
        <v>-</v>
      </c>
      <c r="CC6" s="21">
        <f t="shared" ref="CC6:CK6" si="9">IF(CC7="",NA(),CC7)</f>
        <v>343.79</v>
      </c>
      <c r="CD6" s="21">
        <f t="shared" si="9"/>
        <v>321.08</v>
      </c>
      <c r="CE6" s="21">
        <f t="shared" si="9"/>
        <v>353.54</v>
      </c>
      <c r="CF6" s="21">
        <f t="shared" si="9"/>
        <v>353.38</v>
      </c>
      <c r="CG6" s="21" t="str">
        <f t="shared" si="9"/>
        <v>-</v>
      </c>
      <c r="CH6" s="21">
        <f t="shared" si="9"/>
        <v>273.52</v>
      </c>
      <c r="CI6" s="21">
        <f t="shared" si="9"/>
        <v>274.99</v>
      </c>
      <c r="CJ6" s="21">
        <f t="shared" si="9"/>
        <v>282.08999999999997</v>
      </c>
      <c r="CK6" s="21">
        <f t="shared" si="9"/>
        <v>303.27999999999997</v>
      </c>
      <c r="CL6" s="20" t="str">
        <f>IF(CL7="","",IF(CL7="-","【-】","【"&amp;SUBSTITUTE(TEXT(CL7,"#,##0.00"),"-","△")&amp;"】"))</f>
        <v>【273.68】</v>
      </c>
      <c r="CM6" s="21" t="str">
        <f>IF(CM7="",NA(),CM7)</f>
        <v>-</v>
      </c>
      <c r="CN6" s="21">
        <f t="shared" ref="CN6:CV6" si="10">IF(CN7="",NA(),CN7)</f>
        <v>51.13</v>
      </c>
      <c r="CO6" s="21">
        <f t="shared" si="10"/>
        <v>53</v>
      </c>
      <c r="CP6" s="21">
        <f t="shared" si="10"/>
        <v>53.3</v>
      </c>
      <c r="CQ6" s="21">
        <f t="shared" si="10"/>
        <v>51.08</v>
      </c>
      <c r="CR6" s="21" t="str">
        <f t="shared" si="10"/>
        <v>-</v>
      </c>
      <c r="CS6" s="21">
        <f t="shared" si="10"/>
        <v>50.14</v>
      </c>
      <c r="CT6" s="21">
        <f t="shared" si="10"/>
        <v>54.83</v>
      </c>
      <c r="CU6" s="21">
        <f t="shared" si="10"/>
        <v>66.53</v>
      </c>
      <c r="CV6" s="21">
        <f t="shared" si="10"/>
        <v>52.35</v>
      </c>
      <c r="CW6" s="20" t="str">
        <f>IF(CW7="","",IF(CW7="-","【-】","【"&amp;SUBSTITUTE(TEXT(CW7,"#,##0.00"),"-","△")&amp;"】"))</f>
        <v>【52.55】</v>
      </c>
      <c r="CX6" s="21" t="str">
        <f>IF(CX7="",NA(),CX7)</f>
        <v>-</v>
      </c>
      <c r="CY6" s="21">
        <f t="shared" ref="CY6:DG6" si="11">IF(CY7="",NA(),CY7)</f>
        <v>93.34</v>
      </c>
      <c r="CZ6" s="21">
        <f t="shared" si="11"/>
        <v>93.47</v>
      </c>
      <c r="DA6" s="21">
        <f t="shared" si="11"/>
        <v>93.49</v>
      </c>
      <c r="DB6" s="21">
        <f t="shared" si="11"/>
        <v>93.55</v>
      </c>
      <c r="DC6" s="21" t="str">
        <f t="shared" si="11"/>
        <v>-</v>
      </c>
      <c r="DD6" s="21">
        <f t="shared" si="11"/>
        <v>84.98</v>
      </c>
      <c r="DE6" s="21">
        <f t="shared" si="11"/>
        <v>84.7</v>
      </c>
      <c r="DF6" s="21">
        <f t="shared" si="11"/>
        <v>84.67</v>
      </c>
      <c r="DG6" s="21">
        <f t="shared" si="11"/>
        <v>84.39</v>
      </c>
      <c r="DH6" s="20" t="str">
        <f>IF(DH7="","",IF(DH7="-","【-】","【"&amp;SUBSTITUTE(TEXT(DH7,"#,##0.00"),"-","△")&amp;"】"))</f>
        <v>【87.30】</v>
      </c>
      <c r="DI6" s="21" t="str">
        <f>IF(DI7="",NA(),DI7)</f>
        <v>-</v>
      </c>
      <c r="DJ6" s="21">
        <f t="shared" ref="DJ6:DR6" si="12">IF(DJ7="",NA(),DJ7)</f>
        <v>3.74</v>
      </c>
      <c r="DK6" s="21">
        <f t="shared" si="12"/>
        <v>7.29</v>
      </c>
      <c r="DL6" s="21">
        <f t="shared" si="12"/>
        <v>10.67</v>
      </c>
      <c r="DM6" s="21">
        <f t="shared" si="12"/>
        <v>13.87</v>
      </c>
      <c r="DN6" s="21" t="str">
        <f t="shared" si="12"/>
        <v>-</v>
      </c>
      <c r="DO6" s="21">
        <f t="shared" si="12"/>
        <v>23.06</v>
      </c>
      <c r="DP6" s="21">
        <f t="shared" si="12"/>
        <v>20.34</v>
      </c>
      <c r="DQ6" s="21">
        <f t="shared" si="12"/>
        <v>21.85</v>
      </c>
      <c r="DR6" s="21">
        <f t="shared" si="12"/>
        <v>25.19</v>
      </c>
      <c r="DS6" s="20" t="str">
        <f>IF(DS7="","",IF(DS7="-","【-】","【"&amp;SUBSTITUTE(TEXT(DS7,"#,##0.00"),"-","△")&amp;"】"))</f>
        <v>【27.11】</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【0.00】</v>
      </c>
      <c r="EE6" s="21" t="str">
        <f>IF(EE7="",NA(),EE7)</f>
        <v>-</v>
      </c>
      <c r="EF6" s="21">
        <f t="shared" ref="EF6:EN6" si="14">IF(EF7="",NA(),EF7)</f>
        <v>0.02</v>
      </c>
      <c r="EG6" s="20">
        <f t="shared" si="14"/>
        <v>0</v>
      </c>
      <c r="EH6" s="20">
        <f t="shared" si="14"/>
        <v>0</v>
      </c>
      <c r="EI6" s="20">
        <f t="shared" si="14"/>
        <v>0</v>
      </c>
      <c r="EJ6" s="21" t="str">
        <f t="shared" si="14"/>
        <v>-</v>
      </c>
      <c r="EK6" s="21">
        <f t="shared" si="14"/>
        <v>0.02</v>
      </c>
      <c r="EL6" s="21">
        <f t="shared" si="14"/>
        <v>0.25</v>
      </c>
      <c r="EM6" s="21">
        <f t="shared" si="14"/>
        <v>0.05</v>
      </c>
      <c r="EN6" s="21">
        <f t="shared" si="14"/>
        <v>0.03</v>
      </c>
      <c r="EO6" s="20" t="str">
        <f>IF(EO7="","",IF(EO7="-","【-】","【"&amp;SUBSTITUTE(TEXT(EO7,"#,##0.00"),"-","△")&amp;"】"))</f>
        <v>【0.02】</v>
      </c>
    </row>
    <row r="7" spans="1:148" s="22" customFormat="1" x14ac:dyDescent="0.15">
      <c r="A7" s="14"/>
      <c r="B7" s="23">
        <v>2022</v>
      </c>
      <c r="C7" s="23">
        <v>262030</v>
      </c>
      <c r="D7" s="23">
        <v>46</v>
      </c>
      <c r="E7" s="23">
        <v>17</v>
      </c>
      <c r="F7" s="23">
        <v>5</v>
      </c>
      <c r="G7" s="23">
        <v>0</v>
      </c>
      <c r="H7" s="23" t="s">
        <v>96</v>
      </c>
      <c r="I7" s="23" t="s">
        <v>97</v>
      </c>
      <c r="J7" s="23" t="s">
        <v>98</v>
      </c>
      <c r="K7" s="23" t="s">
        <v>99</v>
      </c>
      <c r="L7" s="23" t="s">
        <v>100</v>
      </c>
      <c r="M7" s="23" t="s">
        <v>101</v>
      </c>
      <c r="N7" s="24" t="s">
        <v>102</v>
      </c>
      <c r="O7" s="24">
        <v>56.1</v>
      </c>
      <c r="P7" s="24">
        <v>12.84</v>
      </c>
      <c r="Q7" s="24">
        <v>90.91</v>
      </c>
      <c r="R7" s="24">
        <v>2750</v>
      </c>
      <c r="S7" s="24">
        <v>31959</v>
      </c>
      <c r="T7" s="24">
        <v>347.1</v>
      </c>
      <c r="U7" s="24">
        <v>92.07</v>
      </c>
      <c r="V7" s="24">
        <v>4075</v>
      </c>
      <c r="W7" s="24">
        <v>2.96</v>
      </c>
      <c r="X7" s="24">
        <v>1376.69</v>
      </c>
      <c r="Y7" s="24" t="s">
        <v>102</v>
      </c>
      <c r="Z7" s="24">
        <v>84.56</v>
      </c>
      <c r="AA7" s="24">
        <v>85.88</v>
      </c>
      <c r="AB7" s="24">
        <v>82.74</v>
      </c>
      <c r="AC7" s="24">
        <v>82.49</v>
      </c>
      <c r="AD7" s="24" t="s">
        <v>102</v>
      </c>
      <c r="AE7" s="24">
        <v>103.6</v>
      </c>
      <c r="AF7" s="24">
        <v>106.37</v>
      </c>
      <c r="AG7" s="24">
        <v>106.07</v>
      </c>
      <c r="AH7" s="24">
        <v>105.5</v>
      </c>
      <c r="AI7" s="24">
        <v>103.61</v>
      </c>
      <c r="AJ7" s="24" t="s">
        <v>102</v>
      </c>
      <c r="AK7" s="24">
        <v>231.2</v>
      </c>
      <c r="AL7" s="24">
        <v>306.08</v>
      </c>
      <c r="AM7" s="24">
        <v>419.44</v>
      </c>
      <c r="AN7" s="24">
        <v>529.21</v>
      </c>
      <c r="AO7" s="24" t="s">
        <v>102</v>
      </c>
      <c r="AP7" s="24">
        <v>193.99</v>
      </c>
      <c r="AQ7" s="24">
        <v>139.02000000000001</v>
      </c>
      <c r="AR7" s="24">
        <v>132.04</v>
      </c>
      <c r="AS7" s="24">
        <v>145.43</v>
      </c>
      <c r="AT7" s="24">
        <v>133.62</v>
      </c>
      <c r="AU7" s="24" t="s">
        <v>102</v>
      </c>
      <c r="AV7" s="24">
        <v>9.56</v>
      </c>
      <c r="AW7" s="24">
        <v>10.199999999999999</v>
      </c>
      <c r="AX7" s="24">
        <v>11.79</v>
      </c>
      <c r="AY7" s="24">
        <v>11.01</v>
      </c>
      <c r="AZ7" s="24" t="s">
        <v>102</v>
      </c>
      <c r="BA7" s="24">
        <v>26.99</v>
      </c>
      <c r="BB7" s="24">
        <v>29.13</v>
      </c>
      <c r="BC7" s="24">
        <v>35.69</v>
      </c>
      <c r="BD7" s="24">
        <v>38.4</v>
      </c>
      <c r="BE7" s="24">
        <v>36.94</v>
      </c>
      <c r="BF7" s="24" t="s">
        <v>102</v>
      </c>
      <c r="BG7" s="24">
        <v>4386.6099999999997</v>
      </c>
      <c r="BH7" s="24">
        <v>3988.51</v>
      </c>
      <c r="BI7" s="24">
        <v>3875.49</v>
      </c>
      <c r="BJ7" s="24">
        <v>3732.59</v>
      </c>
      <c r="BK7" s="24" t="s">
        <v>102</v>
      </c>
      <c r="BL7" s="24">
        <v>826.83</v>
      </c>
      <c r="BM7" s="24">
        <v>867.83</v>
      </c>
      <c r="BN7" s="24">
        <v>791.76</v>
      </c>
      <c r="BO7" s="24">
        <v>900.82</v>
      </c>
      <c r="BP7" s="24">
        <v>809.19</v>
      </c>
      <c r="BQ7" s="24" t="s">
        <v>102</v>
      </c>
      <c r="BR7" s="24">
        <v>47.46</v>
      </c>
      <c r="BS7" s="24">
        <v>52.69</v>
      </c>
      <c r="BT7" s="24">
        <v>47.99</v>
      </c>
      <c r="BU7" s="24">
        <v>48.42</v>
      </c>
      <c r="BV7" s="24" t="s">
        <v>102</v>
      </c>
      <c r="BW7" s="24">
        <v>57.31</v>
      </c>
      <c r="BX7" s="24">
        <v>57.08</v>
      </c>
      <c r="BY7" s="24">
        <v>56.26</v>
      </c>
      <c r="BZ7" s="24">
        <v>52.94</v>
      </c>
      <c r="CA7" s="24">
        <v>57.02</v>
      </c>
      <c r="CB7" s="24" t="s">
        <v>102</v>
      </c>
      <c r="CC7" s="24">
        <v>343.79</v>
      </c>
      <c r="CD7" s="24">
        <v>321.08</v>
      </c>
      <c r="CE7" s="24">
        <v>353.54</v>
      </c>
      <c r="CF7" s="24">
        <v>353.38</v>
      </c>
      <c r="CG7" s="24" t="s">
        <v>102</v>
      </c>
      <c r="CH7" s="24">
        <v>273.52</v>
      </c>
      <c r="CI7" s="24">
        <v>274.99</v>
      </c>
      <c r="CJ7" s="24">
        <v>282.08999999999997</v>
      </c>
      <c r="CK7" s="24">
        <v>303.27999999999997</v>
      </c>
      <c r="CL7" s="24">
        <v>273.68</v>
      </c>
      <c r="CM7" s="24" t="s">
        <v>102</v>
      </c>
      <c r="CN7" s="24">
        <v>51.13</v>
      </c>
      <c r="CO7" s="24">
        <v>53</v>
      </c>
      <c r="CP7" s="24">
        <v>53.3</v>
      </c>
      <c r="CQ7" s="24">
        <v>51.08</v>
      </c>
      <c r="CR7" s="24" t="s">
        <v>102</v>
      </c>
      <c r="CS7" s="24">
        <v>50.14</v>
      </c>
      <c r="CT7" s="24">
        <v>54.83</v>
      </c>
      <c r="CU7" s="24">
        <v>66.53</v>
      </c>
      <c r="CV7" s="24">
        <v>52.35</v>
      </c>
      <c r="CW7" s="24">
        <v>52.55</v>
      </c>
      <c r="CX7" s="24" t="s">
        <v>102</v>
      </c>
      <c r="CY7" s="24">
        <v>93.34</v>
      </c>
      <c r="CZ7" s="24">
        <v>93.47</v>
      </c>
      <c r="DA7" s="24">
        <v>93.49</v>
      </c>
      <c r="DB7" s="24">
        <v>93.55</v>
      </c>
      <c r="DC7" s="24" t="s">
        <v>102</v>
      </c>
      <c r="DD7" s="24">
        <v>84.98</v>
      </c>
      <c r="DE7" s="24">
        <v>84.7</v>
      </c>
      <c r="DF7" s="24">
        <v>84.67</v>
      </c>
      <c r="DG7" s="24">
        <v>84.39</v>
      </c>
      <c r="DH7" s="24">
        <v>87.3</v>
      </c>
      <c r="DI7" s="24" t="s">
        <v>102</v>
      </c>
      <c r="DJ7" s="24">
        <v>3.74</v>
      </c>
      <c r="DK7" s="24">
        <v>7.29</v>
      </c>
      <c r="DL7" s="24">
        <v>10.67</v>
      </c>
      <c r="DM7" s="24">
        <v>13.87</v>
      </c>
      <c r="DN7" s="24" t="s">
        <v>102</v>
      </c>
      <c r="DO7" s="24">
        <v>23.06</v>
      </c>
      <c r="DP7" s="24">
        <v>20.34</v>
      </c>
      <c r="DQ7" s="24">
        <v>21.85</v>
      </c>
      <c r="DR7" s="24">
        <v>25.19</v>
      </c>
      <c r="DS7" s="24">
        <v>27.11</v>
      </c>
      <c r="DT7" s="24" t="s">
        <v>102</v>
      </c>
      <c r="DU7" s="24">
        <v>0</v>
      </c>
      <c r="DV7" s="24">
        <v>0</v>
      </c>
      <c r="DW7" s="24">
        <v>0</v>
      </c>
      <c r="DX7" s="24">
        <v>0</v>
      </c>
      <c r="DY7" s="24" t="s">
        <v>102</v>
      </c>
      <c r="DZ7" s="24">
        <v>0</v>
      </c>
      <c r="EA7" s="24">
        <v>0</v>
      </c>
      <c r="EB7" s="24">
        <v>0</v>
      </c>
      <c r="EC7" s="24">
        <v>0</v>
      </c>
      <c r="ED7" s="24">
        <v>0</v>
      </c>
      <c r="EE7" s="24" t="s">
        <v>102</v>
      </c>
      <c r="EF7" s="24">
        <v>0.02</v>
      </c>
      <c r="EG7" s="24">
        <v>0</v>
      </c>
      <c r="EH7" s="24">
        <v>0</v>
      </c>
      <c r="EI7" s="24">
        <v>0</v>
      </c>
      <c r="EJ7" s="24" t="s">
        <v>102</v>
      </c>
      <c r="EK7" s="24">
        <v>0.02</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13306</cp:lastModifiedBy>
  <dcterms:created xsi:type="dcterms:W3CDTF">2023-12-12T01:03:03Z</dcterms:created>
  <dcterms:modified xsi:type="dcterms:W3CDTF">2024-02-13T06:41:55Z</dcterms:modified>
  <cp:category/>
</cp:coreProperties>
</file>